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mc:AlternateContent xmlns:mc="http://schemas.openxmlformats.org/markup-compatibility/2006">
    <mc:Choice Requires="x15">
      <x15ac:absPath xmlns:x15ac="http://schemas.microsoft.com/office/spreadsheetml/2010/11/ac" url="d:\develop\bid_entry\07申請書\doc\ver6\reg_standard\"/>
    </mc:Choice>
  </mc:AlternateContent>
  <xr:revisionPtr revIDLastSave="0" documentId="13_ncr:1_{60A7A582-3F66-46B9-A821-5BC93FEC17DF}" xr6:coauthVersionLast="47" xr6:coauthVersionMax="47" xr10:uidLastSave="{00000000-0000-0000-0000-000000000000}"/>
  <workbookProtection workbookAlgorithmName="SHA-512" workbookHashValue="qbxMXnSVIsyPDLupW9HZ/UpKvwIAtZ4wQsbEJBZE/WC+TU9kfviWmnivKZkxUun3eptnGS9D/2vBsCKQf/GOnQ==" workbookSaltValue="2nVhhdvN0T52CzZ5MzWkYw==" workbookSpinCount="100000" lockStructure="1"/>
  <bookViews>
    <workbookView xWindow="2730" yWindow="1380" windowWidth="18150" windowHeight="1482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入力シート!$A$238</definedName>
    <definedName name="許可コード">settings!$A$10:$A$57</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68" i="7" l="1"/>
  <c r="A267" i="7"/>
  <c r="A266" i="7"/>
  <c r="A265" i="7"/>
  <c r="A264" i="7"/>
  <c r="A263" i="7"/>
  <c r="A262" i="7"/>
  <c r="A261" i="7"/>
  <c r="A260" i="7"/>
  <c r="A259" i="7"/>
  <c r="A258" i="7"/>
  <c r="A257" i="7"/>
  <c r="A256" i="7"/>
  <c r="A255" i="7"/>
  <c r="A254" i="7"/>
  <c r="A253" i="7"/>
  <c r="A252" i="7"/>
  <c r="A251" i="7"/>
  <c r="A250" i="7"/>
  <c r="A249" i="7"/>
  <c r="A248" i="7"/>
  <c r="A247" i="7"/>
  <c r="A246" i="7"/>
  <c r="A245" i="7"/>
  <c r="A244" i="7"/>
  <c r="A243" i="7"/>
  <c r="A242" i="7"/>
  <c r="A241" i="7"/>
  <c r="A240" i="7"/>
  <c r="A238" i="7"/>
  <c r="A234" i="7"/>
  <c r="A232" i="7"/>
  <c r="A230" i="7"/>
  <c r="A187" i="7"/>
  <c r="A186" i="7"/>
  <c r="A185" i="7"/>
  <c r="A180" i="7"/>
  <c r="A178" i="7"/>
  <c r="A176"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J235" i="7" l="1"/>
  <c r="J233" i="7"/>
  <c r="N192" i="7" l="1"/>
  <c r="N188" i="7" l="1"/>
  <c r="I188" i="7"/>
  <c r="D114" i="7" l="1"/>
  <c r="D116" i="7" s="1"/>
  <c r="D118" i="7" s="1"/>
  <c r="D120" i="7" s="1"/>
  <c r="D122" i="7" s="1"/>
  <c r="D124" i="7" s="1"/>
  <c r="D126" i="7" s="1"/>
  <c r="A2" i="8" l="1"/>
  <c r="A1" i="8"/>
</calcChain>
</file>

<file path=xl/sharedStrings.xml><?xml version="1.0" encoding="utf-8"?>
<sst xmlns="http://schemas.openxmlformats.org/spreadsheetml/2006/main" count="278" uniqueCount="234">
  <si>
    <t>郵便番号</t>
    <rPh sb="0" eb="4">
      <t>ユウビンバンゴウ</t>
    </rPh>
    <phoneticPr fontId="5"/>
  </si>
  <si>
    <t>商号又は名称</t>
    <rPh sb="0" eb="2">
      <t>ショウゴウ</t>
    </rPh>
    <rPh sb="2" eb="3">
      <t>マタ</t>
    </rPh>
    <rPh sb="4" eb="6">
      <t>メイショウ</t>
    </rPh>
    <phoneticPr fontId="5"/>
  </si>
  <si>
    <t>代表者氏名</t>
    <rPh sb="0" eb="3">
      <t>ダイヒョウシャ</t>
    </rPh>
    <rPh sb="3" eb="5">
      <t>シメイ</t>
    </rPh>
    <phoneticPr fontId="5"/>
  </si>
  <si>
    <t>電話番号</t>
    <rPh sb="0" eb="2">
      <t>デンワ</t>
    </rPh>
    <rPh sb="2" eb="4">
      <t>バンゴウ</t>
    </rPh>
    <phoneticPr fontId="5"/>
  </si>
  <si>
    <t>ＦＡＸ番号</t>
    <rPh sb="3" eb="5">
      <t>バンゴウ</t>
    </rPh>
    <phoneticPr fontId="5"/>
  </si>
  <si>
    <t>姓と名は１文字分空けてください。</t>
    <phoneticPr fontId="4"/>
  </si>
  <si>
    <t>営業年数</t>
    <rPh sb="0" eb="2">
      <t>エイギョウ</t>
    </rPh>
    <rPh sb="2" eb="4">
      <t>ネンスウ</t>
    </rPh>
    <phoneticPr fontId="5"/>
  </si>
  <si>
    <t>年</t>
    <rPh sb="0" eb="1">
      <t>ネン</t>
    </rPh>
    <phoneticPr fontId="4"/>
  </si>
  <si>
    <t>都道府県から入力してください。</t>
    <phoneticPr fontId="4"/>
  </si>
  <si>
    <t>代表者役職</t>
    <rPh sb="0" eb="3">
      <t>ダイヒョウシャ</t>
    </rPh>
    <rPh sb="3" eb="5">
      <t>ヤクショク</t>
    </rPh>
    <phoneticPr fontId="5"/>
  </si>
  <si>
    <t>B.契約する営業所情報</t>
    <rPh sb="2" eb="4">
      <t>ケイヤク</t>
    </rPh>
    <rPh sb="6" eb="9">
      <t>エイギョウショ</t>
    </rPh>
    <rPh sb="9" eb="11">
      <t>ジョウホウ</t>
    </rPh>
    <phoneticPr fontId="4"/>
  </si>
  <si>
    <t>入札・契約権限の委任</t>
    <rPh sb="8" eb="10">
      <t>イニン</t>
    </rPh>
    <phoneticPr fontId="4"/>
  </si>
  <si>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</si>
  <si>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</si>
  <si>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E.経営情報</t>
    <rPh sb="2" eb="4">
      <t>ケイエイ</t>
    </rPh>
    <rPh sb="4" eb="6">
      <t>ジョウホウ</t>
    </rPh>
    <phoneticPr fontId="4"/>
  </si>
  <si>
    <t>01:北海道知事</t>
  </si>
  <si>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</si>
  <si>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</si>
  <si>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</si>
  <si>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</si>
  <si>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</si>
  <si>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</si>
  <si>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</si>
  <si>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</si>
  <si>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</si>
  <si>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</si>
  <si>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</si>
  <si>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</si>
  <si>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</si>
  <si>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</si>
  <si>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</si>
  <si>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</si>
  <si>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</si>
  <si>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</si>
  <si>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</si>
  <si>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</si>
  <si>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</si>
  <si>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</si>
  <si>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</si>
  <si>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</si>
  <si>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</si>
  <si>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</si>
  <si>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</si>
  <si>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</si>
  <si>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</si>
  <si>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</si>
  <si>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</si>
  <si>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</si>
  <si>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</si>
  <si>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</si>
  <si>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</si>
  <si>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</si>
  <si>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</si>
  <si>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</si>
  <si>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</si>
  <si>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</si>
  <si>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</si>
  <si>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</si>
  <si>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</si>
  <si>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</si>
  <si>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</si>
  <si>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</si>
  <si>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第</t>
    <rPh sb="0" eb="1">
      <t>ダイ</t>
    </rPh>
    <phoneticPr fontId="4"/>
  </si>
  <si>
    <t>号</t>
    <phoneticPr fontId="4"/>
  </si>
  <si>
    <t>許可</t>
    <rPh sb="0" eb="2">
      <t>キョカ</t>
    </rPh>
    <phoneticPr fontId="4"/>
  </si>
  <si>
    <t>建設</t>
  </si>
  <si>
    <t>登記上の所在地</t>
    <rPh sb="0" eb="3">
      <t>トウキジョウ</t>
    </rPh>
    <rPh sb="4" eb="7">
      <t>ショザイチ</t>
    </rPh>
    <phoneticPr fontId="5"/>
  </si>
  <si>
    <t>支店・営業所に入札・契約権限を委任する場合、(1)入札・契約権限の委任欄にリストから「する」を選択し、支店・営業所情報を入力してください。</t>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</si>
  <si>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</si>
  <si>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1"/>
  </si>
  <si>
    <t>リストから選択してください。</t>
    <phoneticPr fontId="4"/>
  </si>
  <si>
    <t>一致する</t>
  </si>
  <si>
    <t>010</t>
  </si>
  <si>
    <t>020</t>
  </si>
  <si>
    <t>030</t>
  </si>
  <si>
    <t>040</t>
  </si>
  <si>
    <t>060</t>
  </si>
  <si>
    <t>070</t>
  </si>
  <si>
    <t>080</t>
  </si>
  <si>
    <t>090</t>
  </si>
  <si>
    <t>100</t>
  </si>
  <si>
    <t>110</t>
  </si>
  <si>
    <t>120</t>
  </si>
  <si>
    <t>130</t>
  </si>
  <si>
    <t>140</t>
  </si>
  <si>
    <t>150</t>
  </si>
  <si>
    <t>160</t>
  </si>
  <si>
    <t>170</t>
  </si>
  <si>
    <t>180</t>
  </si>
  <si>
    <t>190</t>
  </si>
  <si>
    <t>200</t>
  </si>
  <si>
    <t>210</t>
  </si>
  <si>
    <t>220</t>
  </si>
  <si>
    <t>230</t>
  </si>
  <si>
    <t>240</t>
  </si>
  <si>
    <t>250</t>
  </si>
  <si>
    <t>260</t>
  </si>
  <si>
    <t>270</t>
  </si>
  <si>
    <t>280</t>
  </si>
  <si>
    <t>290</t>
  </si>
  <si>
    <t>行政書士登録番号</t>
    <rPh sb="0" eb="2">
      <t>ギョウセイ</t>
    </rPh>
    <rPh sb="2" eb="4">
      <t>ショシ</t>
    </rPh>
    <rPh sb="4" eb="6">
      <t>トウロク</t>
    </rPh>
    <rPh sb="6" eb="8">
      <t>バンゴウ</t>
    </rPh>
    <phoneticPr fontId="5"/>
  </si>
  <si>
    <t>建設業許可番号</t>
    <rPh sb="0" eb="3">
      <t>ケンセツギョウ</t>
    </rPh>
    <rPh sb="3" eb="5">
      <t>キョカ</t>
    </rPh>
    <rPh sb="5" eb="7">
      <t>バンゴウ</t>
    </rPh>
    <phoneticPr fontId="5"/>
  </si>
  <si>
    <t>内線番号(</t>
    <rPh sb="0" eb="4">
      <t>ナイセンバンゴウ</t>
    </rPh>
    <phoneticPr fontId="4"/>
  </si>
  <si>
    <t>)</t>
    <phoneticPr fontId="4"/>
  </si>
  <si>
    <t>経営事項審査を受けた時の建設業の許可番号を入力してください。
大臣/知事許可をリストから選択し、番号(6桁)を半角の数字で入力してください。例)012345</t>
    <rPh sb="0" eb="2">
      <t>ケイエイ</t>
    </rPh>
    <rPh sb="2" eb="4">
      <t>ジコウ</t>
    </rPh>
    <rPh sb="4" eb="6">
      <t>シンサ</t>
    </rPh>
    <rPh sb="7" eb="8">
      <t>ウ</t>
    </rPh>
    <rPh sb="10" eb="11">
      <t>トキ</t>
    </rPh>
    <rPh sb="12" eb="15">
      <t>ケンセツギョウ</t>
    </rPh>
    <rPh sb="16" eb="18">
      <t>キョカ</t>
    </rPh>
    <rPh sb="18" eb="20">
      <t>バンゴウ</t>
    </rPh>
    <rPh sb="21" eb="23">
      <t>ニュウリョク</t>
    </rPh>
    <rPh sb="31" eb="33">
      <t>ダイジン</t>
    </rPh>
    <rPh sb="34" eb="36">
      <t>チジ</t>
    </rPh>
    <rPh sb="36" eb="38">
      <t>キョカ</t>
    </rPh>
    <rPh sb="44" eb="46">
      <t>センタク</t>
    </rPh>
    <rPh sb="48" eb="50">
      <t>バンゴウ</t>
    </rPh>
    <rPh sb="52" eb="53">
      <t>ケタ</t>
    </rPh>
    <rPh sb="55" eb="57">
      <t>ハンカク</t>
    </rPh>
    <rPh sb="58" eb="60">
      <t>スウジ</t>
    </rPh>
    <rPh sb="61" eb="63">
      <t>ニュウリョク</t>
    </rPh>
    <rPh sb="70" eb="71">
      <t>レイ</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</si>
  <si>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</si>
  <si>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</si>
  <si>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C.担当者情報</t>
    <rPh sb="2" eb="5">
      <t>タントウシャ</t>
    </rPh>
    <rPh sb="5" eb="7">
      <t>ジョウホウ</t>
    </rPh>
    <phoneticPr fontId="4"/>
  </si>
  <si>
    <t>住所</t>
    <rPh sb="0" eb="2">
      <t>ジュウショ</t>
    </rPh>
    <phoneticPr fontId="5"/>
  </si>
  <si>
    <t>メールアドレス</t>
    <phoneticPr fontId="5"/>
  </si>
  <si>
    <t>解体工事</t>
  </si>
  <si>
    <t>D.申請代理人情報</t>
    <rPh sb="2" eb="7">
      <t>シンセイダイリニン</t>
    </rPh>
    <phoneticPr fontId="4"/>
  </si>
  <si>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</si>
  <si>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</si>
  <si>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全角カタカナで入力してください。姓と名は１文字分空けてください。</t>
    <phoneticPr fontId="4"/>
  </si>
  <si>
    <t>例)0000-00-0000　半角の数字とハイフンで入力してください。</t>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</si>
  <si>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</si>
  <si>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</si>
  <si>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</si>
  <si>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</si>
  <si>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本社（店）と異なる場合のみ、都道府県から入力してください。</t>
    <rPh sb="14" eb="18">
      <t>トドウフケン</t>
    </rPh>
    <phoneticPr fontId="4"/>
  </si>
  <si>
    <t>本社（店）と異なる場合のみ、半角の数字とハイフンで入力してください。</t>
    <phoneticPr fontId="4"/>
  </si>
  <si>
    <t>氏名フリガナ</t>
    <rPh sb="0" eb="2">
      <t>シメイ</t>
    </rPh>
    <phoneticPr fontId="5"/>
  </si>
  <si>
    <t>氏名</t>
    <rPh sb="0" eb="2">
      <t>シメイ</t>
    </rPh>
    <phoneticPr fontId="5"/>
  </si>
  <si>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</si>
  <si>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</si>
  <si>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</si>
  <si>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</si>
  <si>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</si>
  <si>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00:国土交通大臣</t>
    <phoneticPr fontId="4"/>
  </si>
  <si>
    <t>例)10　申請日の直近の総合評定値通知書における営業年数（１年未満切り捨て）を入力してください。</t>
    <rPh sb="39" eb="41">
      <t>ニュウリョク</t>
    </rPh>
    <phoneticPr fontId="4"/>
  </si>
  <si>
    <t>例)カブシキガイシャスズキグミ　正式名称を全角カタカナで入力してください。</t>
    <phoneticPr fontId="4"/>
  </si>
  <si>
    <t>例)株式会社鈴木組　正式名称で入力してください。</t>
    <phoneticPr fontId="4"/>
  </si>
  <si>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</si>
  <si>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</si>
  <si>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</si>
  <si>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</si>
  <si>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t>しない</t>
  </si>
  <si>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</si>
  <si>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 xml:space="preserve">例)カブシキガイシャスズキグミ　キュウシュウエイギョウショ
正式名称を全角カタカナで入力してください。支店・営業所名は、１文字空けて入力してください。
</t>
    <phoneticPr fontId="4"/>
  </si>
  <si>
    <t xml:space="preserve">例)株式会社鈴木組　九州営業所
正式名称で入力してください。支店・営業所名は、１文字空けて入力してください。
</t>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</si>
  <si>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令和６・７年度において筑後市の建設工事にかかる競争入札に参加する資格の審査を申請します。</t>
    <rPh sb="15" eb="19">
      <t>ケンセツコウジ</t>
    </rPh>
    <rPh sb="23" eb="25">
      <t>キョウソウ</t>
    </rPh>
    <rPh sb="25" eb="27">
      <t>ニュウサツ</t>
    </rPh>
    <rPh sb="28" eb="30">
      <t>サンカ</t>
    </rPh>
    <rPh sb="32" eb="34">
      <t>シカク</t>
    </rPh>
    <rPh sb="35" eb="37">
      <t>シンサ</t>
    </rPh>
    <rPh sb="38" eb="40">
      <t>シンセイ</t>
    </rPh>
    <phoneticPr fontId="4"/>
  </si>
  <si>
    <t>筑後市 競争入札参加資格審査申請書【建設工事】</t>
    <rPh sb="0" eb="3">
      <t>チクゴシ</t>
    </rPh>
    <rPh sb="6" eb="8">
      <t>ニュウサツ</t>
    </rPh>
    <phoneticPr fontId="4"/>
  </si>
  <si>
    <t>技術職員</t>
    <rPh sb="0" eb="2">
      <t>ギジュツ</t>
    </rPh>
    <rPh sb="2" eb="4">
      <t>ショクイン</t>
    </rPh>
    <phoneticPr fontId="4"/>
  </si>
  <si>
    <t>事務職員</t>
    <rPh sb="0" eb="2">
      <t>ジム</t>
    </rPh>
    <rPh sb="2" eb="4">
      <t>ショクイン</t>
    </rPh>
    <phoneticPr fontId="4"/>
  </si>
  <si>
    <t>その他</t>
    <phoneticPr fontId="5"/>
  </si>
  <si>
    <t>合計</t>
    <rPh sb="0" eb="2">
      <t>ゴウケイケイ</t>
    </rPh>
    <phoneticPr fontId="4"/>
  </si>
  <si>
    <t>資本金額</t>
    <rPh sb="0" eb="2">
      <t>シホン</t>
    </rPh>
    <rPh sb="2" eb="4">
      <t>キンガク</t>
    </rPh>
    <phoneticPr fontId="5"/>
  </si>
  <si>
    <t>年間平均工事高</t>
    <rPh sb="0" eb="7">
      <t>ネンカンヘイキンコウジダカ</t>
    </rPh>
    <phoneticPr fontId="5"/>
  </si>
  <si>
    <t>総従業員実数</t>
    <phoneticPr fontId="4"/>
  </si>
  <si>
    <t>千円</t>
    <rPh sb="0" eb="2">
      <t>センエン</t>
    </rPh>
    <phoneticPr fontId="4"/>
  </si>
  <si>
    <t>千円未満は切り捨ててください。</t>
    <rPh sb="0" eb="4">
      <t>センエンミマン</t>
    </rPh>
    <rPh sb="5" eb="6">
      <t>キ</t>
    </rPh>
    <rPh sb="7" eb="8">
      <t>ス</t>
    </rPh>
    <phoneticPr fontId="4"/>
  </si>
  <si>
    <t>規格</t>
    <rPh sb="0" eb="2">
      <t>キカク</t>
    </rPh>
    <phoneticPr fontId="5"/>
  </si>
  <si>
    <t>ISO9001</t>
    <phoneticPr fontId="5"/>
  </si>
  <si>
    <t>ISO14001</t>
    <phoneticPr fontId="4"/>
  </si>
  <si>
    <t>ISO取得認証状況</t>
    <rPh sb="3" eb="5">
      <t>シュトク</t>
    </rPh>
    <rPh sb="5" eb="7">
      <t>ニンショウ</t>
    </rPh>
    <rPh sb="7" eb="9">
      <t>ジョウキョウ</t>
    </rPh>
    <phoneticPr fontId="4"/>
  </si>
  <si>
    <t>常勤職員数(申請日現在)</t>
    <rPh sb="0" eb="2">
      <t>ジョウキン</t>
    </rPh>
    <rPh sb="2" eb="4">
      <t>ショクイン</t>
    </rPh>
    <rPh sb="4" eb="5">
      <t>スウ</t>
    </rPh>
    <phoneticPr fontId="5"/>
  </si>
  <si>
    <t>資格区分</t>
    <rPh sb="0" eb="2">
      <t>シカク</t>
    </rPh>
    <rPh sb="2" eb="4">
      <t>クブン</t>
    </rPh>
    <phoneticPr fontId="4"/>
  </si>
  <si>
    <t>一級建設機械施工技士</t>
  </si>
  <si>
    <t>二級建設機械施工技士</t>
  </si>
  <si>
    <t>一級土木施工管理技士</t>
  </si>
  <si>
    <t>二級土木施工管理技士</t>
  </si>
  <si>
    <t>一級建築施工管理技士</t>
  </si>
  <si>
    <t>二級建築施工管理技士</t>
  </si>
  <si>
    <t>一級管工事施工管理技士</t>
  </si>
  <si>
    <t>二級管工事施工管理技士</t>
  </si>
  <si>
    <t>一級造園施工管理技士</t>
  </si>
  <si>
    <t>二級造園施工管理技士</t>
  </si>
  <si>
    <t>一級建築士</t>
  </si>
  <si>
    <t>二級建築士</t>
  </si>
  <si>
    <t>一級電気工事施工管理士</t>
  </si>
  <si>
    <t>二級電気工事施工管理士</t>
  </si>
  <si>
    <t>推進工事技士</t>
  </si>
  <si>
    <t>日本下水道事業団２種技術検定</t>
  </si>
  <si>
    <t>給水装置工事主任技術者</t>
    <phoneticPr fontId="4"/>
  </si>
  <si>
    <t>G.業種情報</t>
    <rPh sb="2" eb="4">
      <t>ギョウシュ</t>
    </rPh>
    <rPh sb="4" eb="6">
      <t>ジョウホウ</t>
    </rPh>
    <phoneticPr fontId="4"/>
  </si>
  <si>
    <t>～</t>
    <phoneticPr fontId="4"/>
  </si>
  <si>
    <t>土木一式</t>
  </si>
  <si>
    <t>大工</t>
  </si>
  <si>
    <t>左官</t>
  </si>
  <si>
    <t>050</t>
  </si>
  <si>
    <t>石</t>
  </si>
  <si>
    <t>屋根</t>
  </si>
  <si>
    <t>電気</t>
  </si>
  <si>
    <t>管</t>
  </si>
  <si>
    <t>鋼構造物</t>
  </si>
  <si>
    <t>鉄筋</t>
  </si>
  <si>
    <t>ほ装</t>
  </si>
  <si>
    <t>しゅんせつ</t>
  </si>
  <si>
    <t>板金</t>
  </si>
  <si>
    <t>塗装</t>
  </si>
  <si>
    <t>防水</t>
  </si>
  <si>
    <t>内装仕上</t>
  </si>
  <si>
    <t>機械器具設置</t>
  </si>
  <si>
    <t>熱絶縁</t>
  </si>
  <si>
    <t>電気通信</t>
  </si>
  <si>
    <t>造園</t>
  </si>
  <si>
    <t>さく井</t>
  </si>
  <si>
    <t>建具</t>
  </si>
  <si>
    <t>水道施設</t>
  </si>
  <si>
    <t>消防施設</t>
  </si>
  <si>
    <t>清掃施設</t>
  </si>
  <si>
    <t>ガラス</t>
  </si>
  <si>
    <t>建築一式</t>
  </si>
  <si>
    <t>希望
順位</t>
    <rPh sb="0" eb="2">
      <t>キボウ</t>
    </rPh>
    <rPh sb="3" eb="5">
      <t>ジュンイ</t>
    </rPh>
    <phoneticPr fontId="4"/>
  </si>
  <si>
    <t>総合評定値(P)</t>
    <phoneticPr fontId="4"/>
  </si>
  <si>
    <t>１級</t>
    <phoneticPr fontId="4"/>
  </si>
  <si>
    <t>２級</t>
  </si>
  <si>
    <t>技術者数(人)</t>
    <phoneticPr fontId="4"/>
  </si>
  <si>
    <t>とび･土工･ｺﾝｸﾘｰﾄ</t>
    <phoneticPr fontId="4"/>
  </si>
  <si>
    <t>ﾀｲﾙ･れんが･ﾌﾞﾛｯｸ</t>
    <phoneticPr fontId="4"/>
  </si>
  <si>
    <t>年平均工事高
(千円)</t>
    <phoneticPr fontId="4"/>
  </si>
  <si>
    <t>登録希望業種</t>
    <rPh sb="0" eb="2">
      <t>トウロク</t>
    </rPh>
    <rPh sb="2" eb="4">
      <t>キボウ</t>
    </rPh>
    <rPh sb="4" eb="6">
      <t>ギョウシュ</t>
    </rPh>
    <phoneticPr fontId="5"/>
  </si>
  <si>
    <t>業種</t>
    <phoneticPr fontId="4"/>
  </si>
  <si>
    <t>工事種別</t>
    <phoneticPr fontId="4"/>
  </si>
  <si>
    <t>許可
区分</t>
    <rPh sb="0" eb="2">
      <t>キョカ</t>
    </rPh>
    <rPh sb="3" eb="5">
      <t>クブン</t>
    </rPh>
    <phoneticPr fontId="4"/>
  </si>
  <si>
    <t>その他</t>
    <phoneticPr fontId="4"/>
  </si>
  <si>
    <t>取得の有無</t>
    <rPh sb="0" eb="2">
      <t>シュトク</t>
    </rPh>
    <rPh sb="3" eb="5">
      <t>ウム</t>
    </rPh>
    <phoneticPr fontId="4"/>
  </si>
  <si>
    <t>取得の有無欄は、リストから選択してください。</t>
    <rPh sb="0" eb="2">
      <t>シュトク</t>
    </rPh>
    <rPh sb="3" eb="5">
      <t>ウム</t>
    </rPh>
    <rPh sb="5" eb="6">
      <t>ラン</t>
    </rPh>
    <phoneticPr fontId="4"/>
  </si>
  <si>
    <t>建設業許可の有効期間</t>
    <rPh sb="6" eb="8">
      <t>ユウコウ</t>
    </rPh>
    <rPh sb="8" eb="10">
      <t>キカン</t>
    </rPh>
    <phoneticPr fontId="5"/>
  </si>
  <si>
    <t>経審の審査基準日</t>
    <rPh sb="0" eb="2">
      <t>ケイシン</t>
    </rPh>
    <rPh sb="3" eb="5">
      <t>シンサ</t>
    </rPh>
    <rPh sb="5" eb="8">
      <t>キジュンビ</t>
    </rPh>
    <phoneticPr fontId="5"/>
  </si>
  <si>
    <t>「受任地の総従業員実数」は、委任する場合のみ入力してください。</t>
    <rPh sb="3" eb="4">
      <t>チ</t>
    </rPh>
    <rPh sb="14" eb="16">
      <t>イニン</t>
    </rPh>
    <rPh sb="18" eb="20">
      <t>バアイ</t>
    </rPh>
    <rPh sb="22" eb="24">
      <t>ニュウリョク</t>
    </rPh>
    <phoneticPr fontId="4"/>
  </si>
  <si>
    <t>受任地の総従業員実数</t>
    <rPh sb="2" eb="3">
      <t>チ</t>
    </rPh>
    <phoneticPr fontId="4"/>
  </si>
  <si>
    <t>受任地(うち数)</t>
    <rPh sb="2" eb="3">
      <t>チ</t>
    </rPh>
    <phoneticPr fontId="4"/>
  </si>
  <si>
    <t>それぞれの資格毎に人数を入力してください。1人で複数の資格可。
これら以外の資格は、空欄に資格区分名から入力してください。</t>
    <rPh sb="12" eb="14">
      <t>ニュウリョク</t>
    </rPh>
    <rPh sb="35" eb="37">
      <t>イガイ</t>
    </rPh>
    <rPh sb="38" eb="40">
      <t>シカク</t>
    </rPh>
    <rPh sb="42" eb="44">
      <t>クウラン</t>
    </rPh>
    <rPh sb="45" eb="47">
      <t>シカク</t>
    </rPh>
    <rPh sb="47" eb="49">
      <t>クブン</t>
    </rPh>
    <rPh sb="49" eb="50">
      <t>メイ</t>
    </rPh>
    <rPh sb="52" eb="54">
      <t>ニュウリョク</t>
    </rPh>
    <phoneticPr fontId="4"/>
  </si>
  <si>
    <t>F.有資格者数</t>
    <rPh sb="2" eb="6">
      <t>ユウシカクシャ</t>
    </rPh>
    <rPh sb="6" eb="7">
      <t>スウ</t>
    </rPh>
    <phoneticPr fontId="4"/>
  </si>
  <si>
    <t>40_筑後市</t>
  </si>
  <si>
    <t>登録を希望する場合、希望する業種のみ、希望順位、許可区分、総合評定値、技術者数、年平均工事高、工事種別欄を入力してください。
希望順位欄は、第1希望には「①」、第2希望には「②」、第3希望には「③」をリストから選択してください。(最大3業種まで)
許可区分欄は、リストから選択してください。
総合評定値は、経営事項審査結果通知書と一致していること。
年平均工事高は、消費税を含む額を入力してください。
工事種別欄は、交通安全施設工事など業種名で判断できない工種があれば入力してください。</t>
    <rPh sb="0" eb="2">
      <t>トウロク</t>
    </rPh>
    <rPh sb="3" eb="5">
      <t>キボウ</t>
    </rPh>
    <rPh sb="7" eb="9">
      <t>バアイ</t>
    </rPh>
    <rPh sb="10" eb="12">
      <t>キボウ</t>
    </rPh>
    <rPh sb="19" eb="21">
      <t>キボウ</t>
    </rPh>
    <rPh sb="21" eb="23">
      <t>ジュンイ</t>
    </rPh>
    <rPh sb="31" eb="34">
      <t>ヒョウテイチ</t>
    </rPh>
    <rPh sb="35" eb="39">
      <t>ギジュツシャスウ</t>
    </rPh>
    <rPh sb="47" eb="51">
      <t>コウジシュベツ</t>
    </rPh>
    <rPh sb="128" eb="129">
      <t>ラン</t>
    </rPh>
    <rPh sb="150" eb="151">
      <t>アタイ</t>
    </rPh>
    <rPh sb="175" eb="178">
      <t>ネンヘイキン</t>
    </rPh>
    <rPh sb="178" eb="181">
      <t>コウジダカ</t>
    </rPh>
    <rPh sb="183" eb="186">
      <t>ショウヒゼイ</t>
    </rPh>
    <rPh sb="187" eb="188">
      <t>フク</t>
    </rPh>
    <rPh sb="189" eb="190">
      <t>ガク</t>
    </rPh>
    <rPh sb="191" eb="193">
      <t>ニュウリョク</t>
    </rPh>
    <rPh sb="205" eb="206">
      <t>ラン</t>
    </rPh>
    <phoneticPr fontId="4"/>
  </si>
  <si>
    <t>例)0000-00-0000　半角の数字とハイフンで入力してください。
ＦＡＸがない場合は「0000-00-0000」と入力してください。</t>
    <phoneticPr fontId="4"/>
  </si>
  <si>
    <t>例)2024/4/1、R6/4/1</t>
    <phoneticPr fontId="4"/>
  </si>
  <si>
    <t>例)2024/4/1</t>
    <phoneticPr fontId="4"/>
  </si>
  <si>
    <t>6.0.0</t>
  </si>
  <si>
    <t>6.0.0</t>
    <phoneticPr fontId="4"/>
  </si>
  <si>
    <t>本社・本店(全体数)</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</si>
</sst>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e&quot;年&quot;m&quot;月&quot;d&quot;日&quot;"/>
    <numFmt numFmtId="177" formatCode="#,##0_ ;[Red]\-#,##0\ "/>
    <numFmt numFmtId="178" formatCode="&quot;Ver.&quot;yyyymmdd"/>
    <numFmt numFmtId="179" formatCode="\(#\)"/>
    <numFmt numFmtId="180" formatCode="000\-0000"/>
    <numFmt numFmtId="181" formatCode="#,##0_ "/>
    <numFmt numFmtId="182" formatCode="0000000"/>
    <numFmt numFmtId="183" formatCode="&quot;Ver.&quot;@"/>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sz val="1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2"/>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
      <sz val="10"/>
      <color rgb="FF0D0D0D"/>
      <name val="ＭＳ ゴシック"/>
      <family val="3"/>
      <charset val="128"/>
    </font>
    <font>
      <sz val="10"/>
      <color theme="1"/>
      <name val="ＭＳ ゴシック"/>
      <family val="3"/>
      <charset val="128"/>
    </font>
  </fonts>
  <fills count="3">
    <fill>
      <patternFill patternType="none"/>
    </fill>
    <fill>
      <patternFill patternType="gray125"/>
    </fill>
    <fill>
      <patternFill patternType="solid">
        <fgColor rgb="FFCCEDFC"/>
        <bgColor indexed="64"/>
      </patternFill>
    </fill>
  </fills>
  <borders count="46">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auto="1"/>
      </left>
      <right style="hair">
        <color auto="1"/>
      </right>
      <top style="thin">
        <color indexed="64"/>
      </top>
      <bottom style="hair">
        <color auto="1"/>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diagonal/>
    </border>
    <border>
      <left style="hair">
        <color auto="1"/>
      </left>
      <right/>
      <top style="thin">
        <color indexed="64"/>
      </top>
      <bottom/>
      <diagonal/>
    </border>
    <border>
      <left style="hair">
        <color indexed="64"/>
      </left>
      <right/>
      <top/>
      <bottom style="thin">
        <color indexed="64"/>
      </bottom>
      <diagonal/>
    </border>
    <border>
      <left/>
      <right style="hair">
        <color auto="1"/>
      </right>
      <top/>
      <bottom style="thin">
        <color auto="1"/>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9">
    <xf numFmtId="0" fontId="0" fillId="0" borderId="0">
      <alignment vertical="center"/>
    </xf>
    <xf numFmtId="0" fontId="2" fillId="0" borderId="0">
      <alignment vertical="center"/>
    </xf>
    <xf numFmtId="0" fontId="6"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lignment vertical="center"/>
    </xf>
    <xf numFmtId="38" fontId="10" fillId="0" borderId="0" applyFont="0" applyFill="0" applyBorder="0" applyAlignment="0" applyProtection="0">
      <alignment vertical="center"/>
    </xf>
    <xf numFmtId="38" fontId="1" fillId="0" borderId="0" applyFont="0" applyFill="0" applyBorder="0" applyAlignment="0" applyProtection="0">
      <alignment vertical="center"/>
    </xf>
  </cellStyleXfs>
  <cellXfs count="287">
    <xf numFmtId="0" fontId="0" fillId="0" borderId="0" xfId="0">
      <alignment vertical="center"/>
    </xf>
    <xf numFmtId="49" fontId="13" fillId="2" borderId="0" xfId="0" applyNumberFormat="1" applyFont="1" applyFill="1" applyAlignment="1" applyProtection="1">
      <alignment horizontal="left" vertical="center"/>
      <protection locked="0"/>
    </xf>
    <xf numFmtId="49" fontId="13" fillId="2" borderId="4" xfId="0" applyNumberFormat="1" applyFont="1" applyFill="1" applyBorder="1" applyAlignment="1" applyProtection="1">
      <alignment horizontal="center" vertical="center"/>
      <protection locked="0"/>
    </xf>
    <xf numFmtId="49" fontId="13" fillId="2" borderId="8" xfId="0" applyNumberFormat="1" applyFont="1" applyFill="1" applyBorder="1" applyAlignment="1" applyProtection="1">
      <alignment horizontal="center" vertical="center"/>
      <protection locked="0"/>
    </xf>
    <xf numFmtId="49" fontId="13" fillId="2" borderId="11" xfId="0" applyNumberFormat="1" applyFont="1" applyFill="1" applyBorder="1" applyAlignment="1" applyProtection="1">
      <alignment horizontal="center" vertical="center"/>
      <protection locked="0"/>
    </xf>
    <xf numFmtId="14" fontId="13" fillId="2" borderId="0" xfId="0" applyNumberFormat="1" applyFont="1" applyFill="1" applyAlignment="1" applyProtection="1">
      <alignment horizontal="left" vertical="center"/>
      <protection locked="0"/>
    </xf>
    <xf numFmtId="49" fontId="13" fillId="2" borderId="0" xfId="0" applyNumberFormat="1" applyFont="1" applyFill="1" applyAlignment="1" applyProtection="1">
      <alignment horizontal="left" vertical="center"/>
      <protection locked="0"/>
    </xf>
    <xf numFmtId="49" fontId="13" fillId="2" borderId="15" xfId="2" applyNumberFormat="1" applyFont="1" applyFill="1" applyBorder="1" applyAlignment="1" applyProtection="1">
      <alignment horizontal="left" vertical="center"/>
      <protection locked="0"/>
    </xf>
    <xf numFmtId="0" fontId="13" fillId="2" borderId="11" xfId="2" applyFont="1" applyFill="1" applyBorder="1" applyAlignment="1" applyProtection="1">
      <alignment horizontal="left" vertical="center"/>
      <protection locked="0"/>
    </xf>
    <xf numFmtId="0" fontId="13" fillId="2" borderId="12" xfId="2" applyFont="1" applyFill="1" applyBorder="1" applyAlignment="1" applyProtection="1">
      <alignment horizontal="left" vertical="center"/>
      <protection locked="0"/>
    </xf>
    <xf numFmtId="49" fontId="13" fillId="2" borderId="14" xfId="2" applyNumberFormat="1" applyFont="1" applyFill="1" applyBorder="1" applyAlignment="1" applyProtection="1">
      <alignment horizontal="left" vertical="center"/>
      <protection locked="0"/>
    </xf>
    <xf numFmtId="0" fontId="13" fillId="2" borderId="8" xfId="2" applyFont="1" applyFill="1" applyBorder="1" applyAlignment="1" applyProtection="1">
      <alignment horizontal="left" vertical="center"/>
      <protection locked="0"/>
    </xf>
    <xf numFmtId="0" fontId="13" fillId="2" borderId="10" xfId="2" applyFont="1" applyFill="1" applyBorder="1" applyAlignment="1" applyProtection="1">
      <alignment horizontal="left" vertical="center"/>
      <protection locked="0"/>
    </xf>
    <xf numFmtId="38" fontId="13" fillId="2" borderId="14" xfId="1" applyNumberFormat="1" applyFont="1" applyFill="1" applyBorder="1" applyAlignment="1" applyProtection="1">
      <alignment horizontal="right" vertical="center"/>
      <protection locked="0"/>
    </xf>
    <xf numFmtId="38" fontId="13" fillId="2" borderId="8" xfId="1" applyNumberFormat="1" applyFont="1" applyFill="1" applyBorder="1" applyAlignment="1" applyProtection="1">
      <alignment horizontal="right" vertical="center"/>
      <protection locked="0"/>
    </xf>
    <xf numFmtId="38" fontId="13" fillId="2" borderId="10" xfId="1" applyNumberFormat="1" applyFont="1" applyFill="1" applyBorder="1" applyAlignment="1" applyProtection="1">
      <alignment horizontal="right" vertical="center"/>
      <protection locked="0"/>
    </xf>
    <xf numFmtId="38" fontId="13" fillId="2" borderId="0" xfId="0" applyNumberFormat="1" applyFont="1" applyFill="1" applyAlignment="1" applyProtection="1">
      <alignment horizontal="right" vertical="center"/>
      <protection locked="0"/>
    </xf>
    <xf numFmtId="38" fontId="13" fillId="2" borderId="13" xfId="1" applyNumberFormat="1" applyFont="1" applyFill="1" applyBorder="1" applyAlignment="1" applyProtection="1">
      <alignment horizontal="right" vertical="center"/>
      <protection locked="0"/>
    </xf>
    <xf numFmtId="181" fontId="13" fillId="2" borderId="4" xfId="1" applyNumberFormat="1" applyFont="1" applyFill="1" applyBorder="1" applyAlignment="1" applyProtection="1">
      <alignment horizontal="right" vertical="center"/>
      <protection locked="0"/>
    </xf>
    <xf numFmtId="181" fontId="13" fillId="2" borderId="6" xfId="1" applyNumberFormat="1" applyFont="1" applyFill="1" applyBorder="1" applyAlignment="1" applyProtection="1">
      <alignment horizontal="right" vertical="center"/>
      <protection locked="0"/>
    </xf>
    <xf numFmtId="49" fontId="13" fillId="2" borderId="13" xfId="6" applyNumberFormat="1" applyFont="1" applyFill="1" applyBorder="1" applyAlignment="1" applyProtection="1">
      <alignment horizontal="center" vertical="center"/>
      <protection locked="0"/>
    </xf>
    <xf numFmtId="49" fontId="13" fillId="2" borderId="4" xfId="6" applyNumberFormat="1" applyFont="1" applyFill="1" applyBorder="1" applyAlignment="1" applyProtection="1">
      <alignment horizontal="center" vertical="center"/>
      <protection locked="0"/>
    </xf>
    <xf numFmtId="38" fontId="13" fillId="2" borderId="4" xfId="6" applyNumberFormat="1" applyFont="1" applyFill="1" applyBorder="1" applyAlignment="1" applyProtection="1">
      <alignment horizontal="center" vertical="center"/>
      <protection locked="0"/>
    </xf>
    <xf numFmtId="49" fontId="13" fillId="2" borderId="6" xfId="6" applyNumberFormat="1" applyFont="1" applyFill="1" applyBorder="1" applyAlignment="1" applyProtection="1">
      <alignment horizontal="center" vertical="center"/>
      <protection locked="0"/>
    </xf>
    <xf numFmtId="49" fontId="13" fillId="2" borderId="15" xfId="0" applyNumberFormat="1" applyFont="1" applyFill="1" applyBorder="1" applyAlignment="1" applyProtection="1">
      <alignment horizontal="center" vertical="center"/>
      <protection locked="0"/>
    </xf>
    <xf numFmtId="0" fontId="13" fillId="2" borderId="11" xfId="0" applyFont="1" applyFill="1" applyBorder="1" applyAlignment="1" applyProtection="1">
      <alignment horizontal="center" vertical="center"/>
      <protection locked="0"/>
    </xf>
    <xf numFmtId="0" fontId="13" fillId="2" borderId="12" xfId="0" applyFont="1" applyFill="1" applyBorder="1" applyAlignment="1" applyProtection="1">
      <alignment horizontal="center" vertical="center"/>
      <protection locked="0"/>
    </xf>
    <xf numFmtId="49" fontId="13" fillId="2" borderId="0" xfId="0" applyNumberFormat="1" applyFont="1" applyFill="1" applyAlignment="1" applyProtection="1">
      <alignment horizontal="left" vertical="center" shrinkToFit="1"/>
      <protection locked="0"/>
    </xf>
    <xf numFmtId="0" fontId="13" fillId="2" borderId="0" xfId="0" applyFont="1" applyFill="1" applyAlignment="1" applyProtection="1">
      <alignment horizontal="left" vertical="center" shrinkToFit="1"/>
      <protection locked="0"/>
    </xf>
    <xf numFmtId="181" fontId="13" fillId="2" borderId="8" xfId="1" applyNumberFormat="1" applyFont="1" applyFill="1" applyBorder="1" applyAlignment="1" applyProtection="1">
      <alignment horizontal="right" vertical="center"/>
      <protection locked="0"/>
    </xf>
    <xf numFmtId="181" fontId="13" fillId="2" borderId="10" xfId="1" applyNumberFormat="1" applyFont="1" applyFill="1" applyBorder="1" applyAlignment="1" applyProtection="1">
      <alignment horizontal="right" vertical="center"/>
      <protection locked="0"/>
    </xf>
    <xf numFmtId="38" fontId="13" fillId="2" borderId="4" xfId="1" applyNumberFormat="1" applyFont="1" applyFill="1" applyBorder="1" applyAlignment="1" applyProtection="1">
      <alignment horizontal="right" vertical="center"/>
      <protection locked="0"/>
    </xf>
    <xf numFmtId="38" fontId="13" fillId="2" borderId="6" xfId="1" applyNumberFormat="1" applyFont="1" applyFill="1" applyBorder="1" applyAlignment="1" applyProtection="1">
      <alignment horizontal="right" vertical="center"/>
      <protection locked="0"/>
    </xf>
    <xf numFmtId="14" fontId="13" fillId="2" borderId="13" xfId="0" applyNumberFormat="1" applyFont="1" applyFill="1" applyBorder="1" applyAlignment="1" applyProtection="1">
      <alignment horizontal="left" vertical="center"/>
      <protection locked="0"/>
    </xf>
    <xf numFmtId="0" fontId="13" fillId="2" borderId="4" xfId="0" applyFont="1" applyFill="1" applyBorder="1" applyAlignment="1" applyProtection="1">
      <alignment horizontal="left" vertical="center"/>
      <protection locked="0"/>
    </xf>
    <xf numFmtId="0" fontId="13" fillId="2" borderId="6" xfId="0" applyFont="1" applyFill="1" applyBorder="1" applyAlignment="1" applyProtection="1">
      <alignment horizontal="left" vertical="center"/>
      <protection locked="0"/>
    </xf>
    <xf numFmtId="14" fontId="13" fillId="2" borderId="15" xfId="0" applyNumberFormat="1" applyFont="1" applyFill="1" applyBorder="1" applyAlignment="1" applyProtection="1">
      <alignment horizontal="left" vertical="center"/>
      <protection locked="0"/>
    </xf>
    <xf numFmtId="0" fontId="13" fillId="2" borderId="11" xfId="0" applyFont="1" applyFill="1" applyBorder="1" applyAlignment="1" applyProtection="1">
      <alignment horizontal="left" vertical="center"/>
      <protection locked="0"/>
    </xf>
    <xf numFmtId="0" fontId="13" fillId="2"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protection locked="0"/>
    </xf>
    <xf numFmtId="38" fontId="13" fillId="2" borderId="28" xfId="1" applyNumberFormat="1" applyFont="1" applyFill="1" applyBorder="1" applyAlignment="1" applyProtection="1">
      <alignment horizontal="right" vertical="center"/>
      <protection locked="0"/>
    </xf>
    <xf numFmtId="181" fontId="13" fillId="2" borderId="29" xfId="1" applyNumberFormat="1" applyFont="1" applyFill="1" applyBorder="1" applyAlignment="1" applyProtection="1">
      <alignment horizontal="right" vertical="center"/>
      <protection locked="0"/>
    </xf>
    <xf numFmtId="181" fontId="13" fillId="2" borderId="30" xfId="1" applyNumberFormat="1" applyFont="1" applyFill="1" applyBorder="1" applyAlignment="1" applyProtection="1">
      <alignment horizontal="right" vertical="center"/>
      <protection locked="0"/>
    </xf>
    <xf numFmtId="182" fontId="13" fillId="2" borderId="0" xfId="0" applyNumberFormat="1" applyFont="1" applyFill="1" applyAlignment="1" applyProtection="1">
      <alignment horizontal="left" vertical="center"/>
      <protection locked="0"/>
    </xf>
    <xf numFmtId="180" fontId="13" fillId="2" borderId="0" xfId="0" applyNumberFormat="1" applyFont="1" applyFill="1" applyAlignment="1" applyProtection="1">
      <alignment horizontal="left" vertical="center"/>
      <protection locked="0"/>
    </xf>
    <xf numFmtId="181" fontId="13" fillId="2" borderId="0" xfId="0" applyNumberFormat="1" applyFont="1" applyFill="1" applyAlignment="1" applyProtection="1">
      <alignment horizontal="left" vertical="center"/>
      <protection locked="0"/>
    </xf>
    <xf numFmtId="177" fontId="13" fillId="2" borderId="0" xfId="0" applyNumberFormat="1" applyFont="1" applyFill="1" applyAlignment="1" applyProtection="1">
      <alignment horizontal="left" vertical="center"/>
      <protection locked="0"/>
    </xf>
    <xf numFmtId="49" fontId="13" fillId="2" borderId="14" xfId="1" applyNumberFormat="1" applyFont="1" applyFill="1" applyBorder="1" applyAlignment="1" applyProtection="1">
      <alignment horizontal="center" vertical="center"/>
      <protection locked="0"/>
    </xf>
    <xf numFmtId="49" fontId="13" fillId="2" borderId="9" xfId="1" applyNumberFormat="1" applyFont="1" applyFill="1" applyBorder="1" applyAlignment="1" applyProtection="1">
      <alignment horizontal="center" vertical="center"/>
      <protection locked="0"/>
    </xf>
    <xf numFmtId="176" fontId="13" fillId="2" borderId="0" xfId="0" applyNumberFormat="1" applyFont="1" applyFill="1" applyAlignment="1" applyProtection="1">
      <alignment horizontal="left" vertical="center"/>
      <protection locked="0"/>
    </xf>
    <xf numFmtId="38" fontId="13" fillId="2" borderId="15" xfId="1" applyNumberFormat="1" applyFont="1" applyFill="1" applyBorder="1" applyAlignment="1" applyProtection="1">
      <alignment horizontal="right" vertical="center"/>
      <protection locked="0"/>
    </xf>
    <xf numFmtId="38" fontId="13" fillId="2" borderId="11" xfId="1" applyNumberFormat="1" applyFont="1" applyFill="1" applyBorder="1" applyAlignment="1" applyProtection="1">
      <alignment horizontal="right" vertical="center"/>
      <protection locked="0"/>
    </xf>
    <xf numFmtId="38" fontId="13" fillId="2" borderId="12" xfId="1" applyNumberFormat="1" applyFont="1" applyFill="1" applyBorder="1" applyAlignment="1" applyProtection="1">
      <alignment horizontal="right" vertical="center"/>
      <protection locked="0"/>
    </xf>
    <xf numFmtId="38" fontId="13" fillId="2" borderId="8" xfId="8" applyFont="1" applyFill="1" applyBorder="1" applyAlignment="1" applyProtection="1">
      <alignment horizontal="right" vertical="center"/>
      <protection locked="0"/>
    </xf>
    <xf numFmtId="38" fontId="13" fillId="2" borderId="9" xfId="8" applyFont="1" applyFill="1" applyBorder="1" applyAlignment="1" applyProtection="1">
      <alignment horizontal="right" vertical="center"/>
      <protection locked="0"/>
    </xf>
    <xf numFmtId="38" fontId="13" fillId="2" borderId="11" xfId="8" applyFont="1" applyFill="1" applyBorder="1" applyAlignment="1" applyProtection="1">
      <alignment horizontal="right" vertical="center"/>
      <protection locked="0"/>
    </xf>
    <xf numFmtId="38" fontId="13" fillId="2" borderId="27" xfId="8" applyFont="1" applyFill="1" applyBorder="1" applyAlignment="1" applyProtection="1">
      <alignment horizontal="right" vertical="center"/>
      <protection locked="0"/>
    </xf>
    <xf numFmtId="49" fontId="13" fillId="2" borderId="13" xfId="1" applyNumberFormat="1" applyFont="1" applyFill="1" applyBorder="1" applyAlignment="1" applyProtection="1">
      <alignment horizontal="center" vertical="center"/>
      <protection locked="0"/>
    </xf>
    <xf numFmtId="49" fontId="13" fillId="2" borderId="5" xfId="1" applyNumberFormat="1" applyFont="1" applyFill="1" applyBorder="1" applyAlignment="1" applyProtection="1">
      <alignment horizontal="center" vertical="center"/>
      <protection locked="0"/>
    </xf>
    <xf numFmtId="49" fontId="13" fillId="2" borderId="15" xfId="1" applyNumberFormat="1" applyFont="1" applyFill="1" applyBorder="1" applyAlignment="1" applyProtection="1">
      <alignment horizontal="center" vertical="center"/>
      <protection locked="0"/>
    </xf>
    <xf numFmtId="49" fontId="13" fillId="2" borderId="27" xfId="1" applyNumberFormat="1" applyFont="1" applyFill="1" applyBorder="1" applyAlignment="1" applyProtection="1">
      <alignment horizontal="center" vertical="center"/>
      <protection locked="0"/>
    </xf>
    <xf numFmtId="38" fontId="13" fillId="2" borderId="4" xfId="8" applyFont="1" applyFill="1" applyBorder="1" applyAlignment="1" applyProtection="1">
      <alignment horizontal="right" vertical="center"/>
      <protection locked="0"/>
    </xf>
    <xf numFmtId="38" fontId="13" fillId="2" borderId="5" xfId="8" applyFont="1" applyFill="1" applyBorder="1" applyAlignment="1" applyProtection="1">
      <alignment horizontal="right" vertical="center"/>
      <protection locked="0"/>
    </xf>
    <xf numFmtId="49" fontId="13" fillId="2" borderId="3" xfId="8" applyNumberFormat="1" applyFont="1" applyFill="1" applyBorder="1" applyAlignment="1" applyProtection="1">
      <alignment horizontal="left" vertical="center"/>
      <protection locked="0"/>
    </xf>
    <xf numFmtId="49" fontId="13" fillId="2" borderId="4" xfId="8" applyNumberFormat="1" applyFont="1" applyFill="1" applyBorder="1" applyAlignment="1" applyProtection="1">
      <alignment horizontal="left" vertical="center"/>
      <protection locked="0"/>
    </xf>
    <xf numFmtId="49" fontId="13" fillId="2" borderId="6" xfId="8" applyNumberFormat="1" applyFont="1" applyFill="1" applyBorder="1" applyAlignment="1" applyProtection="1">
      <alignment horizontal="left" vertical="center"/>
      <protection locked="0"/>
    </xf>
    <xf numFmtId="49" fontId="13" fillId="2" borderId="7" xfId="8" applyNumberFormat="1" applyFont="1" applyFill="1" applyBorder="1" applyAlignment="1" applyProtection="1">
      <alignment horizontal="left" vertical="center"/>
      <protection locked="0"/>
    </xf>
    <xf numFmtId="49" fontId="13" fillId="2" borderId="8" xfId="8" applyNumberFormat="1" applyFont="1" applyFill="1" applyBorder="1" applyAlignment="1" applyProtection="1">
      <alignment horizontal="left" vertical="center"/>
      <protection locked="0"/>
    </xf>
    <xf numFmtId="49" fontId="13" fillId="2" borderId="10" xfId="8" applyNumberFormat="1" applyFont="1" applyFill="1" applyBorder="1" applyAlignment="1" applyProtection="1">
      <alignment horizontal="left" vertical="center"/>
      <protection locked="0"/>
    </xf>
    <xf numFmtId="49" fontId="13" fillId="2" borderId="26" xfId="8" applyNumberFormat="1" applyFont="1" applyFill="1" applyBorder="1" applyAlignment="1" applyProtection="1">
      <alignment horizontal="left" vertical="center"/>
      <protection locked="0"/>
    </xf>
    <xf numFmtId="49" fontId="13" fillId="2" borderId="11" xfId="8" applyNumberFormat="1" applyFont="1" applyFill="1" applyBorder="1" applyAlignment="1" applyProtection="1">
      <alignment horizontal="left" vertical="center"/>
      <protection locked="0"/>
    </xf>
    <xf numFmtId="49" fontId="13" fillId="2" borderId="12" xfId="8" applyNumberFormat="1" applyFont="1" applyFill="1" applyBorder="1" applyAlignment="1" applyProtection="1">
      <alignment horizontal="left" vertical="center"/>
      <protection locked="0"/>
    </xf>
    <xf numFmtId="38" fontId="13" fillId="2" borderId="29" xfId="1" applyNumberFormat="1" applyFont="1" applyFill="1" applyBorder="1" applyAlignment="1" applyProtection="1">
      <alignment horizontal="right" vertical="center"/>
      <protection locked="0"/>
    </xf>
    <xf numFmtId="38" fontId="13" fillId="2" borderId="30" xfId="1" applyNumberFormat="1" applyFont="1" applyFill="1" applyBorder="1" applyAlignment="1" applyProtection="1">
      <alignment horizontal="right" vertical="center"/>
      <protection locked="0"/>
    </xf>
    <xf numFmtId="0" fontId="3" fillId="0" borderId="0" xfId="6" applyFont="1" applyProtection="1">
      <alignment vertical="center"/>
    </xf>
    <xf numFmtId="0" fontId="7" fillId="0" borderId="0" xfId="2" applyFont="1" applyProtection="1">
      <alignment vertical="center"/>
    </xf>
    <xf numFmtId="0" fontId="3" fillId="0" borderId="0" xfId="2" applyFont="1" applyProtection="1">
      <alignment vertical="center"/>
    </xf>
    <xf numFmtId="178" fontId="3" fillId="0" borderId="0" xfId="1" applyNumberFormat="1" applyFont="1" applyAlignment="1" applyProtection="1">
      <alignment vertical="top"/>
    </xf>
    <xf numFmtId="178" fontId="6" fillId="0" borderId="0" xfId="1" applyNumberFormat="1" applyFont="1" applyAlignment="1" applyProtection="1">
      <alignment vertical="top"/>
    </xf>
    <xf numFmtId="183" fontId="6" fillId="0" borderId="0" xfId="1" applyNumberFormat="1" applyFont="1" applyAlignment="1" applyProtection="1">
      <alignment horizontal="right" vertical="top"/>
    </xf>
    <xf numFmtId="0" fontId="12" fillId="0" borderId="0" xfId="2" applyFont="1" applyProtection="1">
      <alignment vertical="center"/>
    </xf>
    <xf numFmtId="0" fontId="3" fillId="0" borderId="0" xfId="1" applyFont="1" applyProtection="1">
      <alignment vertical="center"/>
    </xf>
    <xf numFmtId="0" fontId="18" fillId="0" borderId="18" xfId="2" applyFont="1" applyBorder="1" applyProtection="1">
      <alignment vertical="center"/>
    </xf>
    <xf numFmtId="0" fontId="18" fillId="0" borderId="19" xfId="2" applyFont="1" applyBorder="1" applyProtection="1">
      <alignment vertical="center"/>
    </xf>
    <xf numFmtId="0" fontId="18" fillId="0" borderId="21" xfId="2" applyFont="1" applyBorder="1" applyProtection="1">
      <alignment vertical="center"/>
    </xf>
    <xf numFmtId="49" fontId="3" fillId="0" borderId="0" xfId="1" applyNumberFormat="1" applyFont="1" applyProtection="1">
      <alignment vertical="center"/>
    </xf>
    <xf numFmtId="0" fontId="18" fillId="0" borderId="22" xfId="2" applyFont="1" applyBorder="1" applyProtection="1">
      <alignment vertical="center"/>
    </xf>
    <xf numFmtId="0" fontId="18" fillId="0" borderId="0" xfId="2" applyFont="1" applyProtection="1">
      <alignment vertical="center"/>
    </xf>
    <xf numFmtId="0" fontId="18" fillId="0" borderId="24" xfId="2" applyFont="1" applyBorder="1" applyProtection="1">
      <alignment vertical="center"/>
    </xf>
    <xf numFmtId="0" fontId="18" fillId="0" borderId="20" xfId="2" applyFont="1" applyBorder="1" applyProtection="1">
      <alignment vertical="center"/>
    </xf>
    <xf numFmtId="0" fontId="18" fillId="0" borderId="16" xfId="2" applyFont="1" applyBorder="1" applyProtection="1">
      <alignment vertical="center"/>
    </xf>
    <xf numFmtId="0" fontId="18" fillId="0" borderId="17" xfId="2" applyFont="1" applyBorder="1" applyProtection="1">
      <alignment vertical="center"/>
    </xf>
    <xf numFmtId="0" fontId="15" fillId="0" borderId="18" xfId="0" applyFont="1" applyBorder="1" applyAlignment="1" applyProtection="1">
      <alignment horizontal="left" vertical="center" indent="1"/>
    </xf>
    <xf numFmtId="0" fontId="15" fillId="0" borderId="19" xfId="0" applyFont="1" applyBorder="1" applyAlignment="1" applyProtection="1">
      <alignment horizontal="left" vertical="center" indent="1"/>
    </xf>
    <xf numFmtId="0" fontId="15" fillId="0" borderId="21" xfId="0" applyFont="1" applyBorder="1" applyAlignment="1" applyProtection="1">
      <alignment horizontal="left" vertical="center" indent="1"/>
    </xf>
    <xf numFmtId="0" fontId="15" fillId="0" borderId="22" xfId="0" applyFont="1" applyBorder="1" applyProtection="1">
      <alignment vertical="center"/>
    </xf>
    <xf numFmtId="0" fontId="15" fillId="0" borderId="0" xfId="0" applyFont="1" applyProtection="1">
      <alignment vertical="center"/>
    </xf>
    <xf numFmtId="0" fontId="3" fillId="0" borderId="19" xfId="0" applyFont="1" applyBorder="1" applyProtection="1">
      <alignment vertical="center"/>
    </xf>
    <xf numFmtId="0" fontId="3" fillId="0" borderId="21" xfId="0" applyFont="1" applyBorder="1" applyProtection="1">
      <alignment vertical="center"/>
    </xf>
    <xf numFmtId="179" fontId="3" fillId="0" borderId="22" xfId="0" applyNumberFormat="1" applyFont="1" applyBorder="1" applyProtection="1">
      <alignment vertical="center"/>
    </xf>
    <xf numFmtId="179" fontId="3" fillId="0" borderId="0" xfId="0" applyNumberFormat="1" applyFont="1" applyProtection="1">
      <alignment vertical="center"/>
    </xf>
    <xf numFmtId="0" fontId="3" fillId="0" borderId="0" xfId="0" applyFont="1" applyProtection="1">
      <alignment vertical="center"/>
    </xf>
    <xf numFmtId="0" fontId="16" fillId="0" borderId="0" xfId="0" applyFont="1" applyAlignment="1" applyProtection="1">
      <alignment horizontal="right" vertical="top"/>
    </xf>
    <xf numFmtId="0" fontId="16" fillId="0" borderId="0" xfId="0" applyFont="1" applyAlignment="1" applyProtection="1">
      <alignment vertical="top"/>
    </xf>
    <xf numFmtId="0" fontId="3" fillId="0" borderId="24" xfId="0" applyFont="1" applyBorder="1" applyProtection="1">
      <alignment vertical="center"/>
    </xf>
    <xf numFmtId="0" fontId="3" fillId="0" borderId="0" xfId="0" applyFont="1" applyProtection="1">
      <alignment vertical="center"/>
    </xf>
    <xf numFmtId="0" fontId="16" fillId="0" borderId="0" xfId="0" applyFont="1" applyAlignment="1" applyProtection="1">
      <alignment vertical="top"/>
    </xf>
    <xf numFmtId="0" fontId="19" fillId="0" borderId="0" xfId="0" applyFont="1" applyAlignment="1" applyProtection="1">
      <alignment vertical="top"/>
    </xf>
    <xf numFmtId="0" fontId="3" fillId="0" borderId="22" xfId="0" applyFont="1" applyBorder="1" applyProtection="1">
      <alignment vertical="center"/>
    </xf>
    <xf numFmtId="176" fontId="16" fillId="0" borderId="0" xfId="0" applyNumberFormat="1" applyFont="1" applyAlignment="1" applyProtection="1">
      <alignment vertical="top"/>
    </xf>
    <xf numFmtId="0" fontId="14" fillId="0" borderId="24" xfId="0" applyFont="1" applyBorder="1" applyAlignment="1" applyProtection="1">
      <alignment vertical="top"/>
    </xf>
    <xf numFmtId="49" fontId="16" fillId="0" borderId="0" xfId="0" applyNumberFormat="1" applyFont="1" applyAlignment="1" applyProtection="1">
      <alignment horizontal="right" vertical="top"/>
    </xf>
    <xf numFmtId="0" fontId="3" fillId="0" borderId="0" xfId="2" applyFont="1" applyAlignment="1" applyProtection="1">
      <alignment horizontal="right" vertical="center"/>
    </xf>
    <xf numFmtId="0" fontId="19" fillId="0" borderId="0" xfId="0" applyFont="1" applyAlignment="1" applyProtection="1">
      <alignment vertical="top" wrapText="1"/>
    </xf>
    <xf numFmtId="0" fontId="19" fillId="0" borderId="0" xfId="0" quotePrefix="1" applyFont="1" applyAlignment="1" applyProtection="1">
      <alignment vertical="top"/>
    </xf>
    <xf numFmtId="49" fontId="19" fillId="0" borderId="0" xfId="0" applyNumberFormat="1" applyFont="1" applyAlignment="1" applyProtection="1">
      <alignment vertical="top"/>
    </xf>
    <xf numFmtId="181" fontId="19" fillId="0" borderId="0" xfId="0" applyNumberFormat="1" applyFont="1" applyAlignment="1" applyProtection="1">
      <alignment vertical="top"/>
    </xf>
    <xf numFmtId="0" fontId="3" fillId="0" borderId="22" xfId="2" applyFont="1" applyBorder="1" applyProtection="1">
      <alignment vertical="center"/>
    </xf>
    <xf numFmtId="0" fontId="20" fillId="0" borderId="0" xfId="0" applyFont="1" applyAlignment="1" applyProtection="1">
      <alignment vertical="top"/>
    </xf>
    <xf numFmtId="0" fontId="19" fillId="0" borderId="24" xfId="0" applyFont="1" applyBorder="1" applyAlignment="1" applyProtection="1">
      <alignment vertical="top"/>
    </xf>
    <xf numFmtId="0" fontId="3" fillId="0" borderId="20" xfId="0" applyFont="1" applyBorder="1" applyProtection="1">
      <alignment vertical="center"/>
    </xf>
    <xf numFmtId="0" fontId="3" fillId="0" borderId="16" xfId="0" applyFont="1" applyBorder="1" applyProtection="1">
      <alignment vertical="center"/>
    </xf>
    <xf numFmtId="0" fontId="14" fillId="0" borderId="16" xfId="0" applyFont="1" applyBorder="1" applyAlignment="1" applyProtection="1">
      <alignment vertical="top"/>
    </xf>
    <xf numFmtId="49" fontId="14" fillId="0" borderId="16" xfId="0" applyNumberFormat="1" applyFont="1" applyBorder="1" applyAlignment="1" applyProtection="1">
      <alignment vertical="top"/>
    </xf>
    <xf numFmtId="0" fontId="3" fillId="0" borderId="17" xfId="0" applyFont="1" applyBorder="1" applyProtection="1">
      <alignment vertical="center"/>
    </xf>
    <xf numFmtId="49" fontId="14" fillId="0" borderId="0" xfId="0" applyNumberFormat="1" applyFont="1" applyAlignment="1" applyProtection="1">
      <alignment vertical="top"/>
    </xf>
    <xf numFmtId="0" fontId="14" fillId="0" borderId="0" xfId="0" applyFont="1" applyAlignment="1" applyProtection="1">
      <alignment vertical="top"/>
    </xf>
    <xf numFmtId="49" fontId="3" fillId="0" borderId="0" xfId="2" applyNumberFormat="1" applyFont="1" applyProtection="1">
      <alignment vertical="center"/>
    </xf>
    <xf numFmtId="0" fontId="16" fillId="0" borderId="0" xfId="0" applyFont="1" applyProtection="1">
      <alignment vertical="center"/>
    </xf>
    <xf numFmtId="0" fontId="3" fillId="0" borderId="0" xfId="0" applyFont="1" applyAlignment="1" applyProtection="1">
      <alignment vertical="top"/>
    </xf>
    <xf numFmtId="49" fontId="16" fillId="0" borderId="0" xfId="0" applyNumberFormat="1" applyFont="1" applyAlignment="1" applyProtection="1">
      <alignment vertical="top"/>
    </xf>
    <xf numFmtId="181" fontId="16" fillId="0" borderId="0" xfId="0" applyNumberFormat="1" applyFont="1" applyAlignment="1" applyProtection="1">
      <alignment vertical="top"/>
    </xf>
    <xf numFmtId="0" fontId="16" fillId="0" borderId="16" xfId="0" applyFont="1" applyBorder="1" applyAlignment="1" applyProtection="1">
      <alignment horizontal="right" vertical="top"/>
    </xf>
    <xf numFmtId="0" fontId="16" fillId="0" borderId="16" xfId="0" applyFont="1" applyBorder="1" applyAlignment="1" applyProtection="1">
      <alignment vertical="top"/>
    </xf>
    <xf numFmtId="49" fontId="16" fillId="0" borderId="16" xfId="0" applyNumberFormat="1" applyFont="1" applyBorder="1" applyAlignment="1" applyProtection="1">
      <alignment vertical="top"/>
    </xf>
    <xf numFmtId="181" fontId="16" fillId="0" borderId="16" xfId="0" applyNumberFormat="1" applyFont="1" applyBorder="1" applyAlignment="1" applyProtection="1">
      <alignment vertical="top"/>
    </xf>
    <xf numFmtId="49" fontId="3" fillId="0" borderId="0" xfId="0" applyNumberFormat="1" applyFont="1" applyProtection="1">
      <alignment vertical="center"/>
    </xf>
    <xf numFmtId="177" fontId="3" fillId="0" borderId="0" xfId="2" applyNumberFormat="1" applyFont="1" applyProtection="1">
      <alignment vertical="center"/>
    </xf>
    <xf numFmtId="0" fontId="17" fillId="0" borderId="22" xfId="0" applyFont="1" applyBorder="1" applyProtection="1">
      <alignment vertical="center"/>
    </xf>
    <xf numFmtId="0" fontId="17" fillId="0" borderId="0" xfId="0" applyFont="1" applyProtection="1">
      <alignment vertical="center"/>
    </xf>
    <xf numFmtId="49" fontId="3" fillId="0" borderId="19" xfId="0" applyNumberFormat="1" applyFont="1" applyBorder="1" applyProtection="1">
      <alignment vertical="center"/>
    </xf>
    <xf numFmtId="177" fontId="3" fillId="0" borderId="19" xfId="0" applyNumberFormat="1" applyFont="1" applyBorder="1" applyProtection="1">
      <alignment vertical="center"/>
    </xf>
    <xf numFmtId="0" fontId="19" fillId="0" borderId="0" xfId="0" applyFont="1" applyAlignment="1" applyProtection="1">
      <alignment horizontal="left" vertical="center" wrapText="1"/>
    </xf>
    <xf numFmtId="177" fontId="16" fillId="0" borderId="0" xfId="0" applyNumberFormat="1" applyFont="1" applyAlignment="1" applyProtection="1">
      <alignment vertical="top"/>
    </xf>
    <xf numFmtId="181" fontId="14" fillId="0" borderId="16" xfId="0" applyNumberFormat="1" applyFont="1" applyBorder="1" applyAlignment="1" applyProtection="1">
      <alignment vertical="top"/>
    </xf>
    <xf numFmtId="181" fontId="14" fillId="0" borderId="0" xfId="0" applyNumberFormat="1" applyFont="1" applyAlignment="1" applyProtection="1">
      <alignment vertical="top"/>
    </xf>
    <xf numFmtId="181" fontId="3" fillId="0" borderId="0" xfId="0" applyNumberFormat="1" applyFont="1" applyProtection="1">
      <alignment vertical="center"/>
    </xf>
    <xf numFmtId="0" fontId="19" fillId="0" borderId="0" xfId="0" applyFont="1" applyProtection="1">
      <alignment vertical="center"/>
    </xf>
    <xf numFmtId="0" fontId="3" fillId="0" borderId="24" xfId="2" applyFont="1" applyBorder="1" applyProtection="1">
      <alignment vertical="center"/>
    </xf>
    <xf numFmtId="49" fontId="19" fillId="0" borderId="0" xfId="0" applyNumberFormat="1" applyFont="1" applyAlignment="1" applyProtection="1">
      <alignment horizontal="right" vertical="top"/>
    </xf>
    <xf numFmtId="177" fontId="14" fillId="0" borderId="16" xfId="0" applyNumberFormat="1" applyFont="1" applyBorder="1" applyAlignment="1" applyProtection="1">
      <alignment vertical="top"/>
    </xf>
    <xf numFmtId="177" fontId="14" fillId="0" borderId="0" xfId="0" applyNumberFormat="1" applyFont="1" applyAlignment="1" applyProtection="1">
      <alignment vertical="top"/>
    </xf>
    <xf numFmtId="0" fontId="15" fillId="0" borderId="20" xfId="0" applyFont="1" applyBorder="1" applyAlignment="1" applyProtection="1">
      <alignment horizontal="left" vertical="center" indent="1"/>
    </xf>
    <xf numFmtId="0" fontId="3" fillId="0" borderId="16" xfId="2" applyFont="1" applyBorder="1" applyProtection="1">
      <alignment vertical="center"/>
    </xf>
    <xf numFmtId="176" fontId="3" fillId="0" borderId="19" xfId="0" applyNumberFormat="1" applyFont="1" applyBorder="1" applyProtection="1">
      <alignment vertical="center"/>
    </xf>
    <xf numFmtId="49" fontId="3" fillId="0" borderId="21" xfId="0" applyNumberFormat="1" applyFont="1" applyBorder="1" applyProtection="1">
      <alignment vertical="center"/>
    </xf>
    <xf numFmtId="0" fontId="21" fillId="0" borderId="0" xfId="0" applyFont="1" applyAlignment="1" applyProtection="1">
      <alignment vertical="top"/>
    </xf>
    <xf numFmtId="180" fontId="3" fillId="0" borderId="0" xfId="0" applyNumberFormat="1" applyFont="1" applyProtection="1">
      <alignment vertical="center"/>
    </xf>
    <xf numFmtId="177" fontId="3" fillId="0" borderId="13" xfId="1" applyNumberFormat="1" applyFont="1" applyBorder="1" applyAlignment="1" applyProtection="1">
      <alignment horizontal="left" vertical="center"/>
    </xf>
    <xf numFmtId="177" fontId="3" fillId="0" borderId="4" xfId="1" applyNumberFormat="1" applyFont="1" applyBorder="1" applyAlignment="1" applyProtection="1">
      <alignment horizontal="left" vertical="center"/>
    </xf>
    <xf numFmtId="177" fontId="3" fillId="0" borderId="6" xfId="1" applyNumberFormat="1" applyFont="1" applyBorder="1" applyAlignment="1" applyProtection="1">
      <alignment horizontal="left" vertical="center"/>
    </xf>
    <xf numFmtId="38" fontId="13" fillId="0" borderId="13" xfId="1" applyNumberFormat="1" applyFont="1" applyBorder="1" applyAlignment="1" applyProtection="1">
      <alignment horizontal="center" vertical="center"/>
    </xf>
    <xf numFmtId="181" fontId="13" fillId="0" borderId="4" xfId="1" applyNumberFormat="1" applyFont="1" applyBorder="1" applyAlignment="1" applyProtection="1">
      <alignment horizontal="center" vertical="center"/>
    </xf>
    <xf numFmtId="38" fontId="13" fillId="0" borderId="23" xfId="1" applyNumberFormat="1" applyFont="1" applyBorder="1" applyAlignment="1" applyProtection="1">
      <alignment horizontal="center" vertical="center"/>
    </xf>
    <xf numFmtId="38" fontId="13" fillId="0" borderId="1" xfId="1" applyNumberFormat="1" applyFont="1" applyBorder="1" applyAlignment="1" applyProtection="1">
      <alignment horizontal="center" vertical="center"/>
    </xf>
    <xf numFmtId="38" fontId="13" fillId="0" borderId="2" xfId="1" applyNumberFormat="1" applyFont="1" applyBorder="1" applyAlignment="1" applyProtection="1">
      <alignment horizontal="center" vertical="center"/>
    </xf>
    <xf numFmtId="177" fontId="3" fillId="0" borderId="14" xfId="1" applyNumberFormat="1" applyFont="1" applyBorder="1" applyAlignment="1" applyProtection="1">
      <alignment horizontal="left" vertical="center"/>
    </xf>
    <xf numFmtId="177" fontId="3" fillId="0" borderId="8" xfId="1" applyNumberFormat="1" applyFont="1" applyBorder="1" applyAlignment="1" applyProtection="1">
      <alignment horizontal="left" vertical="center"/>
    </xf>
    <xf numFmtId="177" fontId="3" fillId="0" borderId="10" xfId="1" applyNumberFormat="1" applyFont="1" applyBorder="1" applyAlignment="1" applyProtection="1">
      <alignment horizontal="left" vertical="center"/>
    </xf>
    <xf numFmtId="181" fontId="3" fillId="0" borderId="28" xfId="1" applyNumberFormat="1" applyFont="1" applyBorder="1" applyAlignment="1" applyProtection="1">
      <alignment horizontal="left" vertical="center"/>
    </xf>
    <xf numFmtId="181" fontId="3" fillId="0" borderId="29" xfId="1" applyNumberFormat="1" applyFont="1" applyBorder="1" applyAlignment="1" applyProtection="1">
      <alignment horizontal="left" vertical="center"/>
    </xf>
    <xf numFmtId="181" fontId="3" fillId="0" borderId="30" xfId="1" applyNumberFormat="1" applyFont="1" applyBorder="1" applyAlignment="1" applyProtection="1">
      <alignment horizontal="left" vertical="center"/>
    </xf>
    <xf numFmtId="177" fontId="3" fillId="0" borderId="20" xfId="1" applyNumberFormat="1" applyFont="1" applyBorder="1" applyAlignment="1" applyProtection="1">
      <alignment horizontal="left" vertical="center"/>
    </xf>
    <xf numFmtId="177" fontId="3" fillId="0" borderId="16" xfId="1" applyNumberFormat="1" applyFont="1" applyBorder="1" applyAlignment="1" applyProtection="1">
      <alignment horizontal="left" vertical="center"/>
    </xf>
    <xf numFmtId="177" fontId="3" fillId="0" borderId="17" xfId="1" applyNumberFormat="1" applyFont="1" applyBorder="1" applyAlignment="1" applyProtection="1">
      <alignment horizontal="left" vertical="center"/>
    </xf>
    <xf numFmtId="38" fontId="13" fillId="0" borderId="43" xfId="1" applyNumberFormat="1" applyFont="1" applyBorder="1" applyAlignment="1" applyProtection="1">
      <alignment horizontal="right" vertical="center"/>
    </xf>
    <xf numFmtId="181" fontId="13" fillId="0" borderId="44" xfId="1" applyNumberFormat="1" applyFont="1" applyBorder="1" applyAlignment="1" applyProtection="1">
      <alignment horizontal="right" vertical="center"/>
    </xf>
    <xf numFmtId="181" fontId="13" fillId="0" borderId="45" xfId="1" applyNumberFormat="1" applyFont="1" applyBorder="1" applyAlignment="1" applyProtection="1">
      <alignment horizontal="right" vertical="center"/>
    </xf>
    <xf numFmtId="38" fontId="13" fillId="0" borderId="44" xfId="1" applyNumberFormat="1" applyFont="1" applyBorder="1" applyAlignment="1" applyProtection="1">
      <alignment horizontal="right" vertical="center"/>
    </xf>
    <xf numFmtId="38" fontId="13" fillId="0" borderId="45" xfId="1" applyNumberFormat="1" applyFont="1" applyBorder="1" applyAlignment="1" applyProtection="1">
      <alignment horizontal="right" vertical="center"/>
    </xf>
    <xf numFmtId="177" fontId="3" fillId="0" borderId="0" xfId="1" applyNumberFormat="1" applyFont="1" applyAlignment="1" applyProtection="1">
      <alignment horizontal="left" vertical="center"/>
    </xf>
    <xf numFmtId="38" fontId="13" fillId="0" borderId="0" xfId="1" applyNumberFormat="1" applyFont="1" applyAlignment="1" applyProtection="1">
      <alignment horizontal="right" vertical="center"/>
    </xf>
    <xf numFmtId="181" fontId="13" fillId="0" borderId="0" xfId="1" applyNumberFormat="1" applyFont="1" applyAlignment="1" applyProtection="1">
      <alignment horizontal="right" vertical="center"/>
    </xf>
    <xf numFmtId="38" fontId="13" fillId="0" borderId="0" xfId="1" applyNumberFormat="1" applyFont="1" applyProtection="1">
      <alignment vertical="center"/>
    </xf>
    <xf numFmtId="0" fontId="3" fillId="0" borderId="0" xfId="0" applyFont="1" applyAlignment="1" applyProtection="1">
      <alignment horizontal="right" vertical="top"/>
    </xf>
    <xf numFmtId="38" fontId="3" fillId="0" borderId="0" xfId="0" applyNumberFormat="1" applyFont="1" applyAlignment="1" applyProtection="1">
      <alignment vertical="top"/>
    </xf>
    <xf numFmtId="0" fontId="21" fillId="0" borderId="0" xfId="0" applyFont="1" applyProtection="1">
      <alignment vertical="center"/>
    </xf>
    <xf numFmtId="0" fontId="3" fillId="0" borderId="23" xfId="6" applyFont="1" applyBorder="1" applyProtection="1">
      <alignment vertical="center"/>
    </xf>
    <xf numFmtId="0" fontId="3" fillId="0" borderId="1" xfId="6" applyFont="1" applyBorder="1" applyProtection="1">
      <alignment vertical="center"/>
    </xf>
    <xf numFmtId="0" fontId="3" fillId="0" borderId="2" xfId="6" applyFont="1" applyBorder="1" applyProtection="1">
      <alignment vertical="center"/>
    </xf>
    <xf numFmtId="49" fontId="3" fillId="0" borderId="23" xfId="0" applyNumberFormat="1" applyFont="1" applyBorder="1" applyAlignment="1" applyProtection="1">
      <alignment horizontal="center" vertical="center"/>
    </xf>
    <xf numFmtId="49" fontId="3" fillId="0" borderId="1" xfId="0" applyNumberFormat="1" applyFont="1" applyBorder="1" applyAlignment="1" applyProtection="1">
      <alignment horizontal="center" vertical="center"/>
    </xf>
    <xf numFmtId="38" fontId="3" fillId="0" borderId="1" xfId="0" applyNumberFormat="1" applyFont="1" applyBorder="1" applyAlignment="1" applyProtection="1">
      <alignment horizontal="center" vertical="center"/>
    </xf>
    <xf numFmtId="49" fontId="3" fillId="0" borderId="2" xfId="0" applyNumberFormat="1" applyFont="1" applyBorder="1" applyAlignment="1" applyProtection="1">
      <alignment horizontal="center" vertical="center"/>
    </xf>
    <xf numFmtId="0" fontId="13" fillId="0" borderId="23" xfId="0" applyFont="1" applyBorder="1" applyAlignment="1" applyProtection="1">
      <alignment horizontal="center" vertical="center"/>
    </xf>
    <xf numFmtId="0" fontId="13" fillId="0" borderId="1" xfId="0" applyFont="1" applyBorder="1" applyAlignment="1" applyProtection="1">
      <alignment horizontal="center" vertical="center"/>
    </xf>
    <xf numFmtId="0" fontId="13" fillId="0" borderId="2" xfId="0" applyFont="1" applyBorder="1" applyAlignment="1" applyProtection="1">
      <alignment horizontal="center" vertical="center"/>
    </xf>
    <xf numFmtId="0" fontId="3" fillId="0" borderId="13" xfId="6" applyFont="1" applyBorder="1" applyAlignment="1" applyProtection="1">
      <alignment horizontal="left" vertical="center"/>
    </xf>
    <xf numFmtId="0" fontId="3" fillId="0" borderId="4" xfId="6" applyFont="1" applyBorder="1" applyAlignment="1" applyProtection="1">
      <alignment horizontal="left" vertical="center"/>
    </xf>
    <xf numFmtId="0" fontId="3" fillId="0" borderId="6" xfId="6" applyFont="1" applyBorder="1" applyAlignment="1" applyProtection="1">
      <alignment horizontal="left" vertical="center"/>
    </xf>
    <xf numFmtId="0" fontId="3" fillId="0" borderId="15" xfId="0" applyFont="1" applyBorder="1" applyProtection="1">
      <alignment vertical="center"/>
    </xf>
    <xf numFmtId="0" fontId="3" fillId="0" borderId="11" xfId="0" applyFont="1" applyBorder="1" applyProtection="1">
      <alignment vertical="center"/>
    </xf>
    <xf numFmtId="0" fontId="3" fillId="0" borderId="12" xfId="0" applyFont="1" applyBorder="1" applyProtection="1">
      <alignment vertical="center"/>
    </xf>
    <xf numFmtId="176" fontId="14" fillId="0" borderId="16" xfId="0" applyNumberFormat="1" applyFont="1" applyBorder="1" applyAlignment="1" applyProtection="1">
      <alignment vertical="top"/>
    </xf>
    <xf numFmtId="176" fontId="14" fillId="0" borderId="0" xfId="0" applyNumberFormat="1" applyFont="1" applyAlignment="1" applyProtection="1">
      <alignment vertical="top"/>
    </xf>
    <xf numFmtId="176" fontId="3" fillId="0" borderId="0" xfId="0" applyNumberFormat="1" applyFont="1" applyProtection="1">
      <alignment vertical="center"/>
    </xf>
    <xf numFmtId="177" fontId="3" fillId="0" borderId="0" xfId="0" applyNumberFormat="1" applyFont="1" applyProtection="1">
      <alignment vertical="center"/>
    </xf>
    <xf numFmtId="180" fontId="15" fillId="0" borderId="20" xfId="0" applyNumberFormat="1" applyFont="1" applyBorder="1" applyProtection="1">
      <alignment vertical="center"/>
    </xf>
    <xf numFmtId="177" fontId="3" fillId="0" borderId="16" xfId="2" applyNumberFormat="1" applyFont="1" applyBorder="1" applyProtection="1">
      <alignment vertical="center"/>
    </xf>
    <xf numFmtId="49" fontId="15" fillId="0" borderId="0" xfId="0" applyNumberFormat="1" applyFont="1" applyProtection="1">
      <alignment vertical="center"/>
    </xf>
    <xf numFmtId="0" fontId="3" fillId="0" borderId="21" xfId="2" applyFont="1" applyBorder="1" applyProtection="1">
      <alignment vertical="center"/>
    </xf>
    <xf numFmtId="0" fontId="19" fillId="0" borderId="0" xfId="0" applyFont="1" applyAlignment="1" applyProtection="1">
      <alignment vertical="center" wrapText="1"/>
    </xf>
    <xf numFmtId="0" fontId="13" fillId="0" borderId="18" xfId="0" applyFont="1" applyBorder="1" applyAlignment="1" applyProtection="1">
      <alignment horizontal="left" vertical="center"/>
    </xf>
    <xf numFmtId="0" fontId="13" fillId="0" borderId="19" xfId="0" applyFont="1" applyBorder="1" applyAlignment="1" applyProtection="1">
      <alignment horizontal="left" vertical="center"/>
    </xf>
    <xf numFmtId="0" fontId="13" fillId="0" borderId="21" xfId="0" applyFont="1" applyBorder="1" applyAlignment="1" applyProtection="1">
      <alignment horizontal="left" vertical="center"/>
    </xf>
    <xf numFmtId="0" fontId="3" fillId="0" borderId="25" xfId="2" applyFont="1" applyBorder="1" applyProtection="1">
      <alignment vertical="center"/>
    </xf>
    <xf numFmtId="0" fontId="3" fillId="0" borderId="34" xfId="2" applyFont="1" applyBorder="1" applyProtection="1">
      <alignment vertical="center"/>
    </xf>
    <xf numFmtId="0" fontId="3" fillId="0" borderId="35" xfId="2" applyFont="1" applyBorder="1" applyProtection="1">
      <alignment vertical="center"/>
    </xf>
    <xf numFmtId="0" fontId="3" fillId="0" borderId="32" xfId="2" applyFont="1" applyBorder="1" applyProtection="1">
      <alignment vertical="center"/>
    </xf>
    <xf numFmtId="0" fontId="3" fillId="0" borderId="31" xfId="2" applyFont="1" applyBorder="1" applyProtection="1">
      <alignment vertical="center"/>
    </xf>
    <xf numFmtId="0" fontId="3" fillId="0" borderId="33" xfId="2" applyFont="1" applyBorder="1" applyProtection="1">
      <alignment vertical="center"/>
    </xf>
    <xf numFmtId="0" fontId="3" fillId="0" borderId="14" xfId="2" applyFont="1" applyBorder="1" applyProtection="1">
      <alignment vertical="center"/>
    </xf>
    <xf numFmtId="0" fontId="3" fillId="0" borderId="8" xfId="2" applyFont="1" applyBorder="1" applyProtection="1">
      <alignment vertical="center"/>
    </xf>
    <xf numFmtId="0" fontId="3" fillId="0" borderId="10" xfId="2" applyFont="1" applyBorder="1" applyProtection="1">
      <alignment vertical="center"/>
    </xf>
    <xf numFmtId="0" fontId="3" fillId="0" borderId="16" xfId="0" applyFont="1" applyBorder="1" applyAlignment="1" applyProtection="1">
      <alignment vertical="top"/>
    </xf>
    <xf numFmtId="177" fontId="3" fillId="0" borderId="16" xfId="0" applyNumberFormat="1" applyFont="1" applyBorder="1" applyAlignment="1" applyProtection="1">
      <alignment vertical="top"/>
    </xf>
    <xf numFmtId="181" fontId="3" fillId="0" borderId="16" xfId="0" applyNumberFormat="1" applyFont="1" applyBorder="1" applyAlignment="1" applyProtection="1">
      <alignment vertical="top"/>
    </xf>
    <xf numFmtId="0" fontId="3" fillId="0" borderId="17" xfId="2" applyFont="1" applyBorder="1" applyProtection="1">
      <alignment vertical="center"/>
    </xf>
    <xf numFmtId="177" fontId="3" fillId="0" borderId="0" xfId="0" applyNumberFormat="1" applyFont="1" applyAlignment="1" applyProtection="1">
      <alignment vertical="top"/>
    </xf>
    <xf numFmtId="181" fontId="3" fillId="0" borderId="0" xfId="0" applyNumberFormat="1" applyFont="1" applyAlignment="1" applyProtection="1">
      <alignment vertical="top"/>
    </xf>
    <xf numFmtId="0" fontId="15" fillId="0" borderId="20" xfId="0" applyFont="1" applyBorder="1" applyProtection="1">
      <alignment vertical="center"/>
    </xf>
    <xf numFmtId="176" fontId="3" fillId="0" borderId="0" xfId="2" applyNumberFormat="1" applyFont="1" applyProtection="1">
      <alignment vertical="center"/>
    </xf>
    <xf numFmtId="181" fontId="3" fillId="0" borderId="0" xfId="2" applyNumberFormat="1" applyFont="1" applyProtection="1">
      <alignment vertical="center"/>
    </xf>
    <xf numFmtId="181" fontId="3" fillId="0" borderId="19" xfId="0" applyNumberFormat="1" applyFont="1" applyBorder="1" applyProtection="1">
      <alignment vertical="center"/>
    </xf>
    <xf numFmtId="49" fontId="3" fillId="0" borderId="0" xfId="0" applyNumberFormat="1" applyFont="1" applyAlignment="1" applyProtection="1">
      <alignment horizontal="right" vertical="center"/>
    </xf>
    <xf numFmtId="0" fontId="19" fillId="0" borderId="0" xfId="0" applyFont="1" applyAlignment="1" applyProtection="1">
      <alignment vertical="top"/>
    </xf>
    <xf numFmtId="0" fontId="3" fillId="0" borderId="0" xfId="0" applyFont="1" applyAlignment="1" applyProtection="1">
      <alignment horizontal="center" vertical="center"/>
    </xf>
    <xf numFmtId="0" fontId="19" fillId="0" borderId="0" xfId="0" applyFont="1" applyAlignment="1" applyProtection="1">
      <alignment horizontal="right" vertical="top"/>
    </xf>
    <xf numFmtId="0" fontId="16" fillId="0" borderId="16" xfId="0" applyFont="1" applyBorder="1" applyAlignment="1" applyProtection="1">
      <alignment horizontal="left" vertical="center" wrapText="1"/>
    </xf>
    <xf numFmtId="0" fontId="3" fillId="0" borderId="25" xfId="0" applyFont="1" applyBorder="1" applyProtection="1">
      <alignment vertical="center"/>
    </xf>
    <xf numFmtId="0" fontId="3" fillId="0" borderId="34" xfId="0" applyFont="1" applyBorder="1" applyProtection="1">
      <alignment vertical="center"/>
    </xf>
    <xf numFmtId="0" fontId="3" fillId="0" borderId="35" xfId="0" applyFont="1" applyBorder="1" applyProtection="1">
      <alignment vertical="center"/>
    </xf>
    <xf numFmtId="49" fontId="3" fillId="0" borderId="18" xfId="0" applyNumberFormat="1" applyFont="1" applyBorder="1" applyAlignment="1" applyProtection="1">
      <alignment horizontal="center" vertical="center" wrapText="1"/>
    </xf>
    <xf numFmtId="49" fontId="3" fillId="0" borderId="39" xfId="0" applyNumberFormat="1" applyFont="1" applyBorder="1" applyAlignment="1" applyProtection="1">
      <alignment horizontal="center" vertical="center" wrapText="1"/>
    </xf>
    <xf numFmtId="49" fontId="3" fillId="0" borderId="34" xfId="0" applyNumberFormat="1" applyFont="1" applyBorder="1" applyAlignment="1" applyProtection="1">
      <alignment horizontal="center" vertical="center" wrapText="1"/>
    </xf>
    <xf numFmtId="38" fontId="3" fillId="0" borderId="3" xfId="0" applyNumberFormat="1" applyFont="1" applyBorder="1" applyAlignment="1" applyProtection="1">
      <alignment horizontal="center" vertical="center" wrapText="1"/>
    </xf>
    <xf numFmtId="38" fontId="3" fillId="0" borderId="4" xfId="0" applyNumberFormat="1" applyFont="1" applyBorder="1" applyAlignment="1" applyProtection="1">
      <alignment horizontal="center" vertical="center" wrapText="1"/>
    </xf>
    <xf numFmtId="38" fontId="3" fillId="0" borderId="5" xfId="0" applyNumberFormat="1" applyFont="1" applyBorder="1" applyAlignment="1" applyProtection="1">
      <alignment horizontal="center" vertical="center" wrapText="1"/>
    </xf>
    <xf numFmtId="0" fontId="3" fillId="0" borderId="40" xfId="2" applyFont="1" applyBorder="1" applyAlignment="1" applyProtection="1">
      <alignment horizontal="center" vertical="center" wrapText="1"/>
    </xf>
    <xf numFmtId="0" fontId="3" fillId="0" borderId="19" xfId="2" applyFont="1" applyBorder="1" applyAlignment="1" applyProtection="1">
      <alignment horizontal="center" vertical="center" wrapText="1"/>
    </xf>
    <xf numFmtId="0" fontId="3" fillId="0" borderId="40" xfId="2" applyFont="1" applyBorder="1" applyAlignment="1" applyProtection="1">
      <alignment horizontal="left" vertical="center" wrapText="1"/>
    </xf>
    <xf numFmtId="0" fontId="3" fillId="0" borderId="19" xfId="2" applyFont="1" applyBorder="1" applyAlignment="1" applyProtection="1">
      <alignment horizontal="left" vertical="center" wrapText="1"/>
    </xf>
    <xf numFmtId="0" fontId="3" fillId="0" borderId="21" xfId="2" applyFont="1" applyBorder="1" applyAlignment="1" applyProtection="1">
      <alignment horizontal="left" vertical="center" wrapText="1"/>
    </xf>
    <xf numFmtId="0" fontId="3" fillId="0" borderId="36" xfId="0" applyFont="1" applyBorder="1" applyProtection="1">
      <alignment vertical="center"/>
    </xf>
    <xf numFmtId="0" fontId="3" fillId="0" borderId="37" xfId="0" applyFont="1" applyBorder="1" applyProtection="1">
      <alignment vertical="center"/>
    </xf>
    <xf numFmtId="0" fontId="3" fillId="0" borderId="38" xfId="0" applyFont="1" applyBorder="1" applyProtection="1">
      <alignment vertical="center"/>
    </xf>
    <xf numFmtId="49" fontId="3" fillId="0" borderId="20" xfId="0" applyNumberFormat="1" applyFont="1" applyBorder="1" applyAlignment="1" applyProtection="1">
      <alignment horizontal="center" vertical="center" wrapText="1"/>
    </xf>
    <xf numFmtId="49" fontId="3" fillId="0" borderId="42" xfId="0" applyNumberFormat="1" applyFont="1" applyBorder="1" applyAlignment="1" applyProtection="1">
      <alignment horizontal="center" vertical="center" wrapText="1"/>
    </xf>
    <xf numFmtId="49" fontId="3" fillId="0" borderId="37" xfId="0" applyNumberFormat="1" applyFont="1" applyBorder="1" applyAlignment="1" applyProtection="1">
      <alignment horizontal="center" vertical="center" wrapText="1"/>
    </xf>
    <xf numFmtId="38" fontId="3" fillId="0" borderId="37" xfId="0" applyNumberFormat="1" applyFont="1" applyBorder="1" applyAlignment="1" applyProtection="1">
      <alignment horizontal="center" vertical="center" wrapText="1"/>
    </xf>
    <xf numFmtId="0" fontId="3" fillId="0" borderId="41" xfId="2" applyFont="1" applyBorder="1" applyAlignment="1" applyProtection="1">
      <alignment horizontal="center" vertical="center" wrapText="1"/>
    </xf>
    <xf numFmtId="0" fontId="3" fillId="0" borderId="16" xfId="2" applyFont="1" applyBorder="1" applyAlignment="1" applyProtection="1">
      <alignment horizontal="center" vertical="center" wrapText="1"/>
    </xf>
    <xf numFmtId="0" fontId="3" fillId="0" borderId="41" xfId="2" applyFont="1" applyBorder="1" applyAlignment="1" applyProtection="1">
      <alignment horizontal="left" vertical="center" wrapText="1"/>
    </xf>
    <xf numFmtId="0" fontId="3" fillId="0" borderId="16" xfId="2" applyFont="1" applyBorder="1" applyAlignment="1" applyProtection="1">
      <alignment horizontal="left" vertical="center" wrapText="1"/>
    </xf>
    <xf numFmtId="0" fontId="3" fillId="0" borderId="17" xfId="2" applyFont="1" applyBorder="1" applyAlignment="1" applyProtection="1">
      <alignment horizontal="left" vertical="center" wrapText="1"/>
    </xf>
    <xf numFmtId="49" fontId="3" fillId="0" borderId="25" xfId="0" applyNumberFormat="1" applyFont="1" applyBorder="1" applyAlignment="1" applyProtection="1">
      <alignment horizontal="center" vertical="center"/>
    </xf>
    <xf numFmtId="0" fontId="3" fillId="0" borderId="3" xfId="2" applyFont="1" applyBorder="1" applyProtection="1">
      <alignment vertical="center"/>
    </xf>
    <xf numFmtId="0" fontId="3" fillId="0" borderId="4" xfId="2" applyFont="1" applyBorder="1" applyProtection="1">
      <alignment vertical="center"/>
    </xf>
    <xf numFmtId="0" fontId="3" fillId="0" borderId="6" xfId="2" applyFont="1" applyBorder="1" applyProtection="1">
      <alignment vertical="center"/>
    </xf>
    <xf numFmtId="49" fontId="3" fillId="0" borderId="14" xfId="0" applyNumberFormat="1" applyFont="1" applyBorder="1" applyAlignment="1" applyProtection="1">
      <alignment horizontal="center" vertical="center"/>
    </xf>
    <xf numFmtId="0" fontId="3" fillId="0" borderId="7" xfId="2" applyFont="1" applyBorder="1" applyProtection="1">
      <alignment vertical="center"/>
    </xf>
    <xf numFmtId="49" fontId="3" fillId="0" borderId="36" xfId="0" applyNumberFormat="1" applyFont="1" applyBorder="1" applyAlignment="1" applyProtection="1">
      <alignment horizontal="center" vertical="center"/>
    </xf>
    <xf numFmtId="0" fontId="3" fillId="0" borderId="26" xfId="2" applyFont="1" applyBorder="1" applyProtection="1">
      <alignment vertical="center"/>
    </xf>
    <xf numFmtId="0" fontId="3" fillId="0" borderId="11" xfId="2" applyFont="1" applyBorder="1" applyProtection="1">
      <alignment vertical="center"/>
    </xf>
    <xf numFmtId="0" fontId="3" fillId="0" borderId="12" xfId="2" applyFont="1" applyBorder="1" applyProtection="1">
      <alignment vertical="center"/>
    </xf>
    <xf numFmtId="176" fontId="3" fillId="0" borderId="16" xfId="0" applyNumberFormat="1" applyFont="1" applyBorder="1" applyProtection="1">
      <alignment vertical="center"/>
    </xf>
    <xf numFmtId="0" fontId="14" fillId="0" borderId="1" xfId="0" applyFont="1" applyBorder="1" applyAlignment="1" applyProtection="1">
      <alignment vertical="top"/>
    </xf>
    <xf numFmtId="0" fontId="3" fillId="0" borderId="0" xfId="1" applyNumberFormat="1" applyFont="1" applyAlignment="1" applyProtection="1">
      <alignment vertical="center"/>
    </xf>
    <xf numFmtId="38" fontId="13" fillId="2" borderId="3" xfId="8" applyNumberFormat="1" applyFont="1" applyFill="1" applyBorder="1" applyAlignment="1" applyProtection="1">
      <alignment horizontal="right" vertical="center"/>
      <protection locked="0"/>
    </xf>
    <xf numFmtId="38" fontId="13" fillId="2" borderId="3" xfId="8" applyNumberFormat="1" applyFont="1" applyFill="1" applyBorder="1" applyAlignment="1" applyProtection="1">
      <alignment horizontal="right" vertical="center"/>
      <protection locked="0"/>
    </xf>
    <xf numFmtId="38" fontId="13" fillId="2" borderId="34" xfId="8" applyNumberFormat="1" applyFont="1" applyFill="1" applyBorder="1" applyAlignment="1" applyProtection="1">
      <alignment horizontal="right" vertical="center"/>
      <protection locked="0"/>
    </xf>
    <xf numFmtId="38" fontId="13" fillId="2" borderId="7" xfId="8" applyNumberFormat="1" applyFont="1" applyFill="1" applyBorder="1" applyAlignment="1" applyProtection="1">
      <alignment horizontal="right" vertical="center"/>
      <protection locked="0"/>
    </xf>
    <xf numFmtId="38" fontId="13" fillId="2" borderId="7" xfId="8" applyNumberFormat="1" applyFont="1" applyFill="1" applyBorder="1" applyAlignment="1" applyProtection="1">
      <alignment horizontal="right" vertical="center"/>
      <protection locked="0"/>
    </xf>
    <xf numFmtId="38" fontId="13" fillId="2" borderId="31" xfId="8" applyNumberFormat="1" applyFont="1" applyFill="1" applyBorder="1" applyAlignment="1" applyProtection="1">
      <alignment horizontal="right" vertical="center"/>
      <protection locked="0"/>
    </xf>
    <xf numFmtId="38" fontId="13" fillId="2" borderId="26" xfId="8" applyNumberFormat="1" applyFont="1" applyFill="1" applyBorder="1" applyAlignment="1" applyProtection="1">
      <alignment horizontal="right" vertical="center"/>
      <protection locked="0"/>
    </xf>
    <xf numFmtId="38" fontId="13" fillId="2" borderId="26" xfId="8" applyNumberFormat="1" applyFont="1" applyFill="1" applyBorder="1" applyAlignment="1" applyProtection="1">
      <alignment horizontal="right" vertical="center"/>
      <protection locked="0"/>
    </xf>
    <xf numFmtId="38" fontId="13" fillId="2" borderId="37" xfId="8" applyNumberFormat="1" applyFont="1" applyFill="1" applyBorder="1" applyAlignment="1" applyProtection="1">
      <alignment horizontal="right" vertical="center"/>
      <protection locked="0"/>
    </xf>
  </cellXfs>
  <cellStyles count="9">
    <cellStyle name="桁区切り" xfId="8" builtinId="6"/>
    <cellStyle name="桁区切り 2" xfId="4" xr:uid="{00000000-0005-0000-0000-000001000000}"/>
    <cellStyle name="桁区切り 3" xfId="7" xr:uid="{00000000-0005-0000-0000-000002000000}"/>
    <cellStyle name="標準" xfId="0" builtinId="0"/>
    <cellStyle name="標準 3 3" xfId="3" xr:uid="{00000000-0005-0000-0000-000004000000}"/>
    <cellStyle name="標準 5" xfId="2" xr:uid="{00000000-0005-0000-0000-000005000000}"/>
    <cellStyle name="標準 5 2" xfId="1" xr:uid="{00000000-0005-0000-0000-000006000000}"/>
    <cellStyle name="標準 5 2 2" xfId="6" xr:uid="{00000000-0005-0000-0000-000007000000}"/>
    <cellStyle name="標準 9" xfId="5" xr:uid="{00000000-0005-0000-0000-000008000000}"/>
  </cellStyles>
  <dxfs count="312">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EEAAFC"/>
      <color rgb="FF000000"/>
      <color rgb="FFFF0000"/>
      <color rgb="FFA6A6A6"/>
      <color rgb="FFE2EFDA"/>
      <color rgb="FFFFE699"/>
      <color rgb="FFC6E0B4"/>
      <color rgb="FF0070C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270"/>
  <sheetViews>
    <sheetView showGridLines="0" tabSelected="1" topLeftCell="B1" zoomScaleNormal="100" workbookViewId="0">
      <selection activeCell="B1" sqref="B1"/>
    </sheetView>
  </sheetViews>
  <sheetFormatPr defaultColWidth="9" defaultRowHeight="13.5" x14ac:dyDescent="0.15"/>
  <cols>
    <col min="1" max="1" width="10.375" style="76" hidden="1" customWidth="1"/>
    <col min="2" max="2" width="1.625" style="76" customWidth="1"/>
    <col min="3" max="3" width="2.625" style="76" customWidth="1"/>
    <col min="4" max="5" width="5.625" style="76" customWidth="1"/>
    <col min="6" max="6" width="6.625" style="76" customWidth="1"/>
    <col min="7" max="7" width="6.125" style="76" customWidth="1"/>
    <col min="8" max="8" width="6.25" style="76" customWidth="1"/>
    <col min="9" max="9" width="1.625" style="76" customWidth="1"/>
    <col min="10" max="10" width="8.125" style="76" customWidth="1"/>
    <col min="11" max="11" width="4.125" style="76" customWidth="1"/>
    <col min="12" max="12" width="1.625" style="76" customWidth="1"/>
    <col min="13" max="13" width="6.25" style="76" customWidth="1"/>
    <col min="14" max="16" width="9" style="76" customWidth="1"/>
    <col min="17" max="17" width="3.5" style="76" customWidth="1"/>
    <col min="18" max="18" width="5.5" style="76" customWidth="1"/>
    <col min="19" max="19" width="7" style="76" customWidth="1"/>
    <col min="20" max="20" width="8.75" style="76" customWidth="1"/>
    <col min="21" max="22" width="7.75" style="76" customWidth="1"/>
    <col min="23" max="23" width="6" style="76" customWidth="1"/>
    <col min="24" max="24" width="7.5" style="76" customWidth="1"/>
    <col min="25" max="25" width="4" style="76" customWidth="1"/>
    <col min="26" max="26" width="2.625" style="76" customWidth="1"/>
    <col min="27" max="27" width="3.625" style="76" customWidth="1"/>
    <col min="28" max="16384" width="9" style="76"/>
  </cols>
  <sheetData>
    <row r="1" spans="1:27" ht="30" customHeight="1" x14ac:dyDescent="0.15">
      <c r="A1" s="74" t="s">
        <v>226</v>
      </c>
      <c r="B1" s="74"/>
      <c r="C1" s="75" t="s">
        <v>142</v>
      </c>
      <c r="D1" s="75"/>
      <c r="Q1" s="77"/>
      <c r="R1" s="77"/>
      <c r="T1" s="78"/>
      <c r="U1" s="78"/>
      <c r="V1" s="78"/>
      <c r="W1" s="79" t="s">
        <v>232</v>
      </c>
      <c r="X1" s="79"/>
      <c r="Y1" s="79"/>
      <c r="Z1" s="79"/>
      <c r="AA1" s="77"/>
    </row>
    <row r="2" spans="1:27" ht="15" hidden="1" customHeight="1" x14ac:dyDescent="0.15">
      <c r="A2" s="74" t="s">
        <v>65</v>
      </c>
      <c r="B2" s="74"/>
      <c r="C2" s="80"/>
      <c r="D2" s="80"/>
      <c r="AA2" s="77"/>
    </row>
    <row r="3" spans="1:27" ht="30" customHeight="1" x14ac:dyDescent="0.15">
      <c r="A3" s="81" t="s">
        <v>231</v>
      </c>
      <c r="B3" s="81"/>
      <c r="C3" s="76" t="s">
        <v>141</v>
      </c>
      <c r="AA3" s="77"/>
    </row>
    <row r="4" spans="1:27" ht="5.25" customHeight="1" x14ac:dyDescent="0.15">
      <c r="A4" s="81"/>
      <c r="B4" s="81"/>
      <c r="C4" s="82"/>
      <c r="D4" s="83"/>
      <c r="E4" s="83"/>
      <c r="F4" s="83"/>
      <c r="G4" s="83"/>
      <c r="H4" s="83"/>
      <c r="I4" s="83"/>
      <c r="J4" s="83"/>
      <c r="K4" s="83"/>
      <c r="L4" s="83"/>
      <c r="M4" s="83"/>
      <c r="N4" s="83"/>
      <c r="O4" s="83"/>
      <c r="P4" s="83"/>
      <c r="Q4" s="83"/>
      <c r="R4" s="83"/>
      <c r="S4" s="83"/>
      <c r="T4" s="83"/>
      <c r="U4" s="83"/>
      <c r="V4" s="83"/>
      <c r="W4" s="83"/>
      <c r="X4" s="83"/>
      <c r="Y4" s="83"/>
      <c r="Z4" s="84"/>
    </row>
    <row r="5" spans="1:27" ht="15" customHeight="1" x14ac:dyDescent="0.15">
      <c r="A5" s="81"/>
      <c r="B5" s="85"/>
      <c r="C5" s="86" t="s">
        <v>138</v>
      </c>
      <c r="D5" s="87"/>
      <c r="E5" s="87"/>
      <c r="F5" s="87"/>
      <c r="G5" s="87"/>
      <c r="H5" s="87"/>
      <c r="I5" s="87"/>
      <c r="J5" s="87"/>
      <c r="K5" s="87"/>
      <c r="L5" s="87"/>
      <c r="M5" s="87"/>
      <c r="N5" s="87"/>
      <c r="O5" s="87"/>
      <c r="P5" s="87"/>
      <c r="Q5" s="87"/>
      <c r="R5" s="87"/>
      <c r="S5" s="87"/>
      <c r="T5" s="87"/>
      <c r="U5" s="87"/>
      <c r="V5" s="87"/>
      <c r="W5" s="87"/>
      <c r="X5" s="87"/>
      <c r="Y5" s="87"/>
      <c r="Z5" s="88"/>
    </row>
    <row r="6" spans="1:27" ht="15" customHeight="1" x14ac:dyDescent="0.15">
      <c r="A6" s="81"/>
      <c r="B6" s="81"/>
      <c r="C6" s="86" t="s">
        <v>12</v>
      </c>
      <c r="D6" s="87"/>
      <c r="E6" s="87"/>
      <c r="F6" s="87"/>
      <c r="G6" s="87"/>
      <c r="H6" s="87"/>
      <c r="I6" s="87"/>
      <c r="J6" s="87"/>
      <c r="K6" s="87"/>
      <c r="L6" s="87"/>
      <c r="M6" s="87"/>
      <c r="N6" s="87"/>
      <c r="O6" s="87"/>
      <c r="P6" s="87"/>
      <c r="Q6" s="87"/>
      <c r="R6" s="87"/>
      <c r="S6" s="87"/>
      <c r="T6" s="87"/>
      <c r="U6" s="87"/>
      <c r="V6" s="87"/>
      <c r="W6" s="87"/>
      <c r="X6" s="87"/>
      <c r="Y6" s="87"/>
      <c r="Z6" s="88"/>
    </row>
    <row r="7" spans="1:27" ht="15" customHeight="1" x14ac:dyDescent="0.15">
      <c r="A7" s="81"/>
      <c r="B7" s="81"/>
      <c r="C7" s="86" t="s">
        <v>13</v>
      </c>
      <c r="D7" s="87"/>
      <c r="E7" s="87"/>
      <c r="F7" s="87"/>
      <c r="G7" s="87"/>
      <c r="H7" s="87"/>
      <c r="I7" s="87"/>
      <c r="J7" s="87"/>
      <c r="K7" s="87"/>
      <c r="L7" s="87"/>
      <c r="M7" s="87"/>
      <c r="N7" s="87"/>
      <c r="O7" s="87"/>
      <c r="P7" s="87"/>
      <c r="Q7" s="87"/>
      <c r="R7" s="87"/>
      <c r="S7" s="87"/>
      <c r="T7" s="87"/>
      <c r="U7" s="87"/>
      <c r="V7" s="87"/>
      <c r="W7" s="87"/>
      <c r="X7" s="87"/>
      <c r="Y7" s="87"/>
      <c r="Z7" s="88"/>
    </row>
    <row r="8" spans="1:27" ht="15" hidden="1" customHeight="1" x14ac:dyDescent="0.15">
      <c r="A8" s="81"/>
      <c r="B8" s="81"/>
      <c r="C8" s="86"/>
      <c r="D8" s="87"/>
      <c r="E8" s="87"/>
      <c r="F8" s="87"/>
      <c r="G8" s="87"/>
      <c r="H8" s="87"/>
      <c r="I8" s="87"/>
      <c r="J8" s="87"/>
      <c r="K8" s="87"/>
      <c r="L8" s="87"/>
      <c r="M8" s="87"/>
      <c r="N8" s="87"/>
      <c r="O8" s="87"/>
      <c r="P8" s="87"/>
      <c r="Q8" s="87"/>
      <c r="R8" s="87"/>
      <c r="S8" s="87"/>
      <c r="T8" s="87"/>
      <c r="U8" s="87"/>
      <c r="V8" s="87"/>
      <c r="W8" s="87"/>
      <c r="X8" s="87"/>
      <c r="Y8" s="87"/>
      <c r="Z8" s="88"/>
    </row>
    <row r="9" spans="1:27" ht="5.25" customHeight="1" x14ac:dyDescent="0.15">
      <c r="A9" s="81"/>
      <c r="B9" s="81"/>
      <c r="C9" s="89"/>
      <c r="D9" s="90"/>
      <c r="E9" s="90"/>
      <c r="F9" s="90"/>
      <c r="G9" s="90"/>
      <c r="H9" s="90"/>
      <c r="I9" s="90"/>
      <c r="J9" s="90"/>
      <c r="K9" s="90"/>
      <c r="L9" s="90"/>
      <c r="M9" s="90"/>
      <c r="N9" s="90"/>
      <c r="O9" s="90"/>
      <c r="P9" s="90"/>
      <c r="Q9" s="90"/>
      <c r="R9" s="90"/>
      <c r="S9" s="90"/>
      <c r="T9" s="90"/>
      <c r="U9" s="90"/>
      <c r="V9" s="90"/>
      <c r="W9" s="90"/>
      <c r="X9" s="90"/>
      <c r="Y9" s="90"/>
      <c r="Z9" s="91"/>
    </row>
    <row r="10" spans="1:27" ht="30" customHeight="1" x14ac:dyDescent="0.15">
      <c r="A10" s="81"/>
      <c r="B10" s="81"/>
    </row>
    <row r="11" spans="1:27" ht="15" hidden="1" customHeight="1" x14ac:dyDescent="0.15">
      <c r="A11" s="81"/>
      <c r="B11" s="81"/>
    </row>
    <row r="12" spans="1:27" ht="15" hidden="1" customHeight="1" x14ac:dyDescent="0.15">
      <c r="A12" s="81"/>
      <c r="B12" s="81"/>
    </row>
    <row r="13" spans="1:27" ht="20.100000000000001" customHeight="1" x14ac:dyDescent="0.15">
      <c r="A13" s="81"/>
      <c r="B13" s="81"/>
      <c r="C13" s="92" t="s">
        <v>116</v>
      </c>
      <c r="D13" s="93"/>
      <c r="E13" s="93"/>
      <c r="F13" s="93"/>
      <c r="G13" s="93"/>
      <c r="H13" s="94"/>
    </row>
    <row r="14" spans="1:27" ht="15" customHeight="1" x14ac:dyDescent="0.15">
      <c r="A14" s="81"/>
      <c r="B14" s="81"/>
      <c r="C14" s="95"/>
      <c r="D14" s="96"/>
      <c r="E14" s="96"/>
      <c r="F14" s="96"/>
      <c r="G14" s="96"/>
      <c r="H14" s="96"/>
      <c r="I14" s="97"/>
      <c r="J14" s="97"/>
      <c r="K14" s="97"/>
      <c r="L14" s="97"/>
      <c r="M14" s="97"/>
      <c r="N14" s="97"/>
      <c r="O14" s="97"/>
      <c r="P14" s="97"/>
      <c r="Q14" s="97"/>
      <c r="R14" s="97"/>
      <c r="S14" s="97"/>
      <c r="T14" s="97"/>
      <c r="U14" s="97"/>
      <c r="V14" s="97"/>
      <c r="W14" s="97"/>
      <c r="X14" s="97"/>
      <c r="Y14" s="97"/>
      <c r="Z14" s="98"/>
    </row>
    <row r="15" spans="1:27" ht="15.75" hidden="1" customHeight="1" x14ac:dyDescent="0.15">
      <c r="A15" s="81"/>
      <c r="B15" s="81"/>
      <c r="C15" s="99"/>
      <c r="D15" s="100"/>
      <c r="E15" s="101"/>
      <c r="F15" s="101"/>
      <c r="G15" s="101"/>
      <c r="H15" s="101"/>
      <c r="I15" s="102"/>
      <c r="J15" s="103"/>
      <c r="K15" s="103"/>
      <c r="L15" s="103"/>
      <c r="M15" s="103"/>
      <c r="N15" s="103"/>
      <c r="O15" s="103"/>
      <c r="P15" s="103"/>
      <c r="Q15" s="103"/>
      <c r="R15" s="103"/>
      <c r="S15" s="103"/>
      <c r="T15" s="103"/>
      <c r="U15" s="103"/>
      <c r="V15" s="103"/>
      <c r="W15" s="103"/>
      <c r="X15" s="103"/>
      <c r="Y15" s="103"/>
      <c r="Z15" s="104"/>
    </row>
    <row r="16" spans="1:27" ht="15.75" hidden="1" customHeight="1" x14ac:dyDescent="0.15">
      <c r="A16" s="81"/>
      <c r="B16" s="81"/>
      <c r="C16" s="99"/>
      <c r="D16" s="100"/>
      <c r="E16" s="105"/>
      <c r="F16" s="105"/>
      <c r="G16" s="105"/>
      <c r="H16" s="105"/>
      <c r="I16" s="102"/>
      <c r="J16" s="106"/>
      <c r="K16" s="106"/>
      <c r="L16" s="106"/>
      <c r="M16" s="106"/>
      <c r="N16" s="106"/>
      <c r="O16" s="106"/>
      <c r="P16" s="106"/>
      <c r="Q16" s="106"/>
      <c r="R16" s="106"/>
      <c r="S16" s="106"/>
      <c r="T16" s="106"/>
      <c r="U16" s="106"/>
      <c r="V16" s="106"/>
      <c r="W16" s="106"/>
      <c r="X16" s="106"/>
      <c r="Y16" s="106"/>
      <c r="Z16" s="104"/>
    </row>
    <row r="17" spans="1:26" ht="15.75" hidden="1" customHeight="1" x14ac:dyDescent="0.15">
      <c r="A17" s="81"/>
      <c r="B17" s="81"/>
      <c r="C17" s="99"/>
      <c r="D17" s="100"/>
      <c r="E17" s="105"/>
      <c r="F17" s="105"/>
      <c r="G17" s="105"/>
      <c r="H17" s="105"/>
      <c r="I17" s="102"/>
      <c r="J17" s="106"/>
      <c r="K17" s="106"/>
      <c r="L17" s="106"/>
      <c r="M17" s="106"/>
      <c r="N17" s="106"/>
      <c r="O17" s="106"/>
      <c r="P17" s="106"/>
      <c r="Q17" s="106"/>
      <c r="R17" s="106"/>
      <c r="S17" s="106"/>
      <c r="T17" s="106"/>
      <c r="U17" s="106"/>
      <c r="V17" s="106"/>
      <c r="W17" s="106"/>
      <c r="X17" s="106"/>
      <c r="Y17" s="106"/>
      <c r="Z17" s="104"/>
    </row>
    <row r="18" spans="1:26" ht="15.75" hidden="1" customHeight="1" x14ac:dyDescent="0.15">
      <c r="A18" s="81"/>
      <c r="B18" s="81"/>
      <c r="C18" s="99"/>
      <c r="D18" s="100"/>
      <c r="E18" s="105"/>
      <c r="F18" s="105"/>
      <c r="G18" s="105"/>
      <c r="H18" s="105"/>
      <c r="I18" s="102"/>
      <c r="J18" s="106"/>
      <c r="K18" s="106"/>
      <c r="L18" s="106"/>
      <c r="M18" s="106"/>
      <c r="N18" s="106"/>
      <c r="O18" s="106"/>
      <c r="P18" s="106"/>
      <c r="Q18" s="106"/>
      <c r="R18" s="106"/>
      <c r="S18" s="106"/>
      <c r="T18" s="106"/>
      <c r="U18" s="106"/>
      <c r="V18" s="106"/>
      <c r="W18" s="106"/>
      <c r="X18" s="106"/>
      <c r="Y18" s="106"/>
      <c r="Z18" s="104"/>
    </row>
    <row r="19" spans="1:26" ht="15.75" hidden="1" customHeight="1" x14ac:dyDescent="0.15">
      <c r="A19" s="81"/>
      <c r="B19" s="81"/>
      <c r="C19" s="99"/>
      <c r="D19" s="100"/>
      <c r="E19" s="105"/>
      <c r="F19" s="105"/>
      <c r="G19" s="105"/>
      <c r="H19" s="105"/>
      <c r="I19" s="102"/>
      <c r="J19" s="106"/>
      <c r="K19" s="106"/>
      <c r="L19" s="106"/>
      <c r="M19" s="106"/>
      <c r="N19" s="106"/>
      <c r="O19" s="106"/>
      <c r="P19" s="106"/>
      <c r="Q19" s="106"/>
      <c r="R19" s="106"/>
      <c r="S19" s="106"/>
      <c r="T19" s="106"/>
      <c r="U19" s="106"/>
      <c r="V19" s="106"/>
      <c r="W19" s="106"/>
      <c r="X19" s="106"/>
      <c r="Y19" s="106"/>
      <c r="Z19" s="104"/>
    </row>
    <row r="20" spans="1:26" ht="19.899999999999999" customHeight="1" x14ac:dyDescent="0.15">
      <c r="A20" s="81">
        <f>IFERROR(IF(TRIM($I20)="",1001,0),3)</f>
        <v>1001</v>
      </c>
      <c r="B20" s="81"/>
      <c r="C20" s="99"/>
      <c r="D20" s="100">
        <v>1</v>
      </c>
      <c r="E20" s="76" t="s">
        <v>0</v>
      </c>
      <c r="I20" s="43"/>
      <c r="J20" s="44"/>
      <c r="K20" s="44"/>
      <c r="L20" s="44"/>
      <c r="M20" s="44"/>
      <c r="N20" s="105"/>
      <c r="O20" s="105"/>
      <c r="P20" s="105"/>
      <c r="Q20" s="105"/>
      <c r="R20" s="105"/>
      <c r="S20" s="105"/>
      <c r="T20" s="105"/>
      <c r="U20" s="105"/>
      <c r="V20" s="105"/>
      <c r="W20" s="105"/>
      <c r="X20" s="105"/>
      <c r="Y20" s="105"/>
      <c r="Z20" s="104"/>
    </row>
    <row r="21" spans="1:26" ht="19.899999999999999" customHeight="1" x14ac:dyDescent="0.15">
      <c r="A21" s="81"/>
      <c r="B21" s="81"/>
      <c r="C21" s="99"/>
      <c r="D21" s="100"/>
      <c r="E21" s="105"/>
      <c r="F21" s="105"/>
      <c r="G21" s="105"/>
      <c r="H21" s="105"/>
      <c r="I21" s="102"/>
      <c r="J21" s="107" t="s">
        <v>135</v>
      </c>
      <c r="K21" s="106"/>
      <c r="L21" s="106"/>
      <c r="M21" s="106"/>
      <c r="N21" s="106"/>
      <c r="O21" s="106"/>
      <c r="P21" s="106"/>
      <c r="Q21" s="106"/>
      <c r="R21" s="106"/>
      <c r="S21" s="106"/>
      <c r="T21" s="106"/>
      <c r="U21" s="106"/>
      <c r="V21" s="106"/>
      <c r="W21" s="106"/>
      <c r="X21" s="106"/>
      <c r="Y21" s="106"/>
      <c r="Z21" s="104"/>
    </row>
    <row r="22" spans="1:26" ht="19.899999999999999" customHeight="1" x14ac:dyDescent="0.15">
      <c r="A22" s="81">
        <f>IFERROR(IF(AND(TRIM($I22)&lt;&gt;"", OR(ISERROR(FIND("@"&amp;LEFT($I22,3)&amp;"@", 都道府県3))=FALSE, ISERROR(FIND("@"&amp;LEFT($I22,4)&amp;"@",都道府県4))=FALSE))=FALSE,1001,0),3)</f>
        <v>1001</v>
      </c>
      <c r="B22" s="81"/>
      <c r="C22" s="99"/>
      <c r="D22" s="100">
        <v>2</v>
      </c>
      <c r="E22" s="76" t="s">
        <v>108</v>
      </c>
      <c r="I22" s="27"/>
      <c r="J22" s="27"/>
      <c r="K22" s="27"/>
      <c r="L22" s="27"/>
      <c r="M22" s="27"/>
      <c r="N22" s="27"/>
      <c r="O22" s="27"/>
      <c r="P22" s="27"/>
      <c r="Q22" s="28"/>
      <c r="R22" s="27"/>
      <c r="S22" s="27"/>
      <c r="T22" s="27"/>
      <c r="U22" s="27"/>
      <c r="V22" s="27"/>
      <c r="W22" s="27"/>
      <c r="X22" s="27"/>
      <c r="Y22" s="27"/>
      <c r="Z22" s="104"/>
    </row>
    <row r="23" spans="1:26" ht="19.899999999999999" customHeight="1" x14ac:dyDescent="0.15">
      <c r="A23" s="81"/>
      <c r="B23" s="81"/>
      <c r="C23" s="99"/>
      <c r="D23" s="100"/>
      <c r="E23" s="105"/>
      <c r="F23" s="105"/>
      <c r="G23" s="105"/>
      <c r="H23" s="105"/>
      <c r="I23" s="102"/>
      <c r="J23" s="107" t="s">
        <v>8</v>
      </c>
      <c r="K23" s="106"/>
      <c r="L23" s="106"/>
      <c r="M23" s="106"/>
      <c r="N23" s="106"/>
      <c r="O23" s="106"/>
      <c r="P23" s="106"/>
      <c r="Q23" s="106"/>
      <c r="R23" s="106"/>
      <c r="S23" s="106"/>
      <c r="T23" s="106"/>
      <c r="U23" s="106"/>
      <c r="V23" s="106"/>
      <c r="W23" s="106"/>
      <c r="X23" s="106"/>
      <c r="Y23" s="106"/>
      <c r="Z23" s="104"/>
    </row>
    <row r="24" spans="1:26" ht="19.899999999999999" customHeight="1" x14ac:dyDescent="0.15">
      <c r="A24" s="81">
        <f>IFERROR(IF(TRIM($I24)="",1001,0),3)</f>
        <v>1001</v>
      </c>
      <c r="B24" s="81"/>
      <c r="C24" s="99"/>
      <c r="D24" s="100">
        <v>3</v>
      </c>
      <c r="E24" s="76" t="s">
        <v>117</v>
      </c>
      <c r="I24" s="6"/>
      <c r="J24" s="6"/>
      <c r="K24" s="6"/>
      <c r="L24" s="6"/>
      <c r="M24" s="6"/>
      <c r="N24" s="6"/>
      <c r="O24" s="6"/>
      <c r="P24" s="6"/>
      <c r="Q24" s="39"/>
      <c r="R24" s="6"/>
      <c r="S24" s="6"/>
      <c r="T24" s="6"/>
      <c r="U24" s="6"/>
      <c r="V24" s="6"/>
      <c r="W24" s="6"/>
      <c r="X24" s="6"/>
      <c r="Y24" s="6"/>
      <c r="Z24" s="104"/>
    </row>
    <row r="25" spans="1:26" ht="19.899999999999999" customHeight="1" x14ac:dyDescent="0.15">
      <c r="A25" s="81"/>
      <c r="B25" s="81"/>
      <c r="C25" s="108"/>
      <c r="D25" s="105"/>
      <c r="E25" s="105"/>
      <c r="F25" s="105"/>
      <c r="G25" s="105"/>
      <c r="H25" s="105"/>
      <c r="I25" s="102"/>
      <c r="J25" s="107" t="s">
        <v>131</v>
      </c>
      <c r="K25" s="106"/>
      <c r="L25" s="106"/>
      <c r="M25" s="106"/>
      <c r="N25" s="106"/>
      <c r="O25" s="106"/>
      <c r="P25" s="106"/>
      <c r="Q25" s="106"/>
      <c r="R25" s="106"/>
      <c r="S25" s="106"/>
      <c r="T25" s="106"/>
      <c r="U25" s="106"/>
      <c r="V25" s="106"/>
      <c r="W25" s="106"/>
      <c r="X25" s="106"/>
      <c r="Y25" s="106"/>
      <c r="Z25" s="104"/>
    </row>
    <row r="26" spans="1:26" ht="19.899999999999999" customHeight="1" x14ac:dyDescent="0.15">
      <c r="A26" s="81">
        <f>IFERROR(IF(TRIM($I26)="",1001,0),3)</f>
        <v>1001</v>
      </c>
      <c r="B26" s="81"/>
      <c r="C26" s="99"/>
      <c r="D26" s="100">
        <v>4</v>
      </c>
      <c r="E26" s="76" t="s">
        <v>1</v>
      </c>
      <c r="I26" s="6"/>
      <c r="J26" s="6"/>
      <c r="K26" s="6"/>
      <c r="L26" s="6"/>
      <c r="M26" s="6"/>
      <c r="N26" s="6"/>
      <c r="O26" s="6"/>
      <c r="P26" s="6"/>
      <c r="Q26" s="39"/>
      <c r="R26" s="6"/>
      <c r="S26" s="6"/>
      <c r="T26" s="6"/>
      <c r="U26" s="6"/>
      <c r="V26" s="6"/>
      <c r="W26" s="6"/>
      <c r="X26" s="6"/>
      <c r="Y26" s="6"/>
      <c r="Z26" s="104"/>
    </row>
    <row r="27" spans="1:26" ht="19.899999999999999" customHeight="1" x14ac:dyDescent="0.15">
      <c r="A27" s="81"/>
      <c r="B27" s="81"/>
      <c r="C27" s="108"/>
      <c r="D27" s="105"/>
      <c r="E27" s="105"/>
      <c r="F27" s="105"/>
      <c r="G27" s="105"/>
      <c r="H27" s="105"/>
      <c r="I27" s="102"/>
      <c r="J27" s="107" t="s">
        <v>132</v>
      </c>
      <c r="K27" s="106"/>
      <c r="L27" s="106"/>
      <c r="M27" s="106"/>
      <c r="N27" s="106"/>
      <c r="O27" s="106"/>
      <c r="P27" s="106"/>
      <c r="Q27" s="109"/>
      <c r="R27" s="106"/>
      <c r="S27" s="106"/>
      <c r="T27" s="106"/>
      <c r="U27" s="106"/>
      <c r="V27" s="106"/>
      <c r="W27" s="106"/>
      <c r="X27" s="106"/>
      <c r="Y27" s="106"/>
      <c r="Z27" s="110"/>
    </row>
    <row r="28" spans="1:26" ht="19.899999999999999" customHeight="1" x14ac:dyDescent="0.15">
      <c r="A28" s="81">
        <f>IFERROR(IF(TRIM($I28)="",1001,0),3)</f>
        <v>1001</v>
      </c>
      <c r="B28" s="81"/>
      <c r="C28" s="99"/>
      <c r="D28" s="100">
        <v>5</v>
      </c>
      <c r="E28" s="76" t="s">
        <v>9</v>
      </c>
      <c r="I28" s="6"/>
      <c r="J28" s="6"/>
      <c r="K28" s="6"/>
      <c r="L28" s="6"/>
      <c r="M28" s="6"/>
      <c r="N28" s="6"/>
      <c r="O28" s="6"/>
      <c r="P28" s="6"/>
      <c r="Q28" s="6"/>
      <c r="R28" s="6"/>
      <c r="S28" s="6"/>
      <c r="T28" s="6"/>
      <c r="U28" s="6"/>
      <c r="V28" s="6"/>
      <c r="W28" s="6"/>
      <c r="X28" s="6"/>
      <c r="Y28" s="6"/>
      <c r="Z28" s="104"/>
    </row>
    <row r="29" spans="1:26" ht="19.899999999999999" customHeight="1" x14ac:dyDescent="0.15">
      <c r="A29" s="81"/>
      <c r="B29" s="81"/>
      <c r="C29" s="108"/>
      <c r="D29" s="105"/>
      <c r="E29" s="105"/>
      <c r="F29" s="105"/>
      <c r="G29" s="105"/>
      <c r="H29" s="105"/>
      <c r="I29" s="102"/>
      <c r="J29" s="107" t="s">
        <v>124</v>
      </c>
      <c r="K29" s="106"/>
      <c r="L29" s="106"/>
      <c r="M29" s="106"/>
      <c r="N29" s="106"/>
      <c r="O29" s="106"/>
      <c r="P29" s="106"/>
      <c r="Q29" s="106"/>
      <c r="R29" s="106"/>
      <c r="S29" s="106"/>
      <c r="T29" s="106"/>
      <c r="U29" s="106"/>
      <c r="V29" s="106"/>
      <c r="W29" s="106"/>
      <c r="X29" s="106"/>
      <c r="Y29" s="106"/>
      <c r="Z29" s="110"/>
    </row>
    <row r="30" spans="1:26" ht="19.899999999999999" customHeight="1" x14ac:dyDescent="0.15">
      <c r="A30" s="81">
        <f>IFERROR(IF(OR(TRIM($I30)="", NOT(OR(IFERROR(SEARCH(" ",$I30),0)&gt;0, IFERROR(SEARCH("　",$I30),0)&gt;0))),1001,0),3)</f>
        <v>1001</v>
      </c>
      <c r="B30" s="81"/>
      <c r="C30" s="99"/>
      <c r="D30" s="100">
        <v>6</v>
      </c>
      <c r="E30" s="76" t="s">
        <v>118</v>
      </c>
      <c r="I30" s="6"/>
      <c r="J30" s="6"/>
      <c r="K30" s="6"/>
      <c r="L30" s="6"/>
      <c r="M30" s="6"/>
      <c r="N30" s="6"/>
      <c r="O30" s="6"/>
      <c r="P30" s="6"/>
      <c r="Q30" s="6"/>
      <c r="R30" s="6"/>
      <c r="S30" s="6"/>
      <c r="T30" s="6"/>
      <c r="U30" s="6"/>
      <c r="V30" s="6"/>
      <c r="W30" s="6"/>
      <c r="X30" s="6"/>
      <c r="Y30" s="6"/>
      <c r="Z30" s="104"/>
    </row>
    <row r="31" spans="1:26" ht="19.899999999999999" customHeight="1" x14ac:dyDescent="0.15">
      <c r="A31" s="81"/>
      <c r="B31" s="81"/>
      <c r="C31" s="108"/>
      <c r="D31" s="105"/>
      <c r="E31" s="105"/>
      <c r="F31" s="105"/>
      <c r="G31" s="105"/>
      <c r="H31" s="105"/>
      <c r="I31" s="111"/>
      <c r="J31" s="107" t="s">
        <v>114</v>
      </c>
      <c r="K31" s="107"/>
      <c r="L31" s="107"/>
      <c r="M31" s="107"/>
      <c r="N31" s="107"/>
      <c r="O31" s="107"/>
      <c r="P31" s="107"/>
      <c r="Q31" s="107"/>
      <c r="R31" s="107"/>
      <c r="S31" s="107"/>
      <c r="T31" s="107"/>
      <c r="U31" s="107"/>
      <c r="V31" s="107"/>
      <c r="W31" s="107"/>
      <c r="X31" s="107"/>
      <c r="Y31" s="107"/>
      <c r="Z31" s="110"/>
    </row>
    <row r="32" spans="1:26" ht="19.899999999999999" customHeight="1" x14ac:dyDescent="0.15">
      <c r="A32" s="81">
        <f>IFERROR(IF(OR(TRIM($I32)="", NOT(OR(IFERROR(SEARCH(" ",$I32),0)&gt;0, IFERROR(SEARCH("　",$I32),0)&gt;0))),1001,0),3)</f>
        <v>1001</v>
      </c>
      <c r="B32" s="81"/>
      <c r="C32" s="99"/>
      <c r="D32" s="100">
        <v>7</v>
      </c>
      <c r="E32" s="76" t="s">
        <v>2</v>
      </c>
      <c r="I32" s="6"/>
      <c r="J32" s="6"/>
      <c r="K32" s="6"/>
      <c r="L32" s="6"/>
      <c r="M32" s="6"/>
      <c r="N32" s="6"/>
      <c r="O32" s="6"/>
      <c r="P32" s="6"/>
      <c r="Q32" s="6"/>
      <c r="R32" s="6"/>
      <c r="S32" s="6"/>
      <c r="T32" s="6"/>
      <c r="U32" s="6"/>
      <c r="V32" s="6"/>
      <c r="W32" s="6"/>
      <c r="X32" s="6"/>
      <c r="Y32" s="6"/>
      <c r="Z32" s="104"/>
    </row>
    <row r="33" spans="1:27" ht="19.899999999999999" customHeight="1" x14ac:dyDescent="0.15">
      <c r="A33" s="81"/>
      <c r="B33" s="81"/>
      <c r="C33" s="108"/>
      <c r="D33" s="105"/>
      <c r="E33" s="105"/>
      <c r="F33" s="105"/>
      <c r="G33" s="105"/>
      <c r="H33" s="105"/>
      <c r="I33" s="111"/>
      <c r="J33" s="107" t="s">
        <v>5</v>
      </c>
      <c r="K33" s="107"/>
      <c r="L33" s="107"/>
      <c r="M33" s="107"/>
      <c r="N33" s="107"/>
      <c r="O33" s="107"/>
      <c r="P33" s="107"/>
      <c r="Q33" s="107"/>
      <c r="R33" s="107"/>
      <c r="S33" s="107"/>
      <c r="T33" s="107"/>
      <c r="U33" s="107"/>
      <c r="V33" s="107"/>
      <c r="W33" s="107"/>
      <c r="X33" s="107"/>
      <c r="Y33" s="107"/>
      <c r="Z33" s="104"/>
    </row>
    <row r="34" spans="1:27" ht="19.899999999999999" customHeight="1" x14ac:dyDescent="0.15">
      <c r="A34" s="81">
        <f>IFERROR(IF(NOT(AND(TRIM($I34)&lt;&gt;"",ISNUMBER(VALUE(SUBSTITUTE($I34,"-",""))), IFERROR(SEARCH("-",$I34),0)&gt;0)),1001,0),3)</f>
        <v>1001</v>
      </c>
      <c r="B34" s="81"/>
      <c r="C34" s="99"/>
      <c r="D34" s="100">
        <v>8</v>
      </c>
      <c r="E34" s="76" t="s">
        <v>3</v>
      </c>
      <c r="I34" s="6"/>
      <c r="J34" s="6"/>
      <c r="K34" s="6"/>
      <c r="L34" s="6"/>
      <c r="M34" s="6"/>
      <c r="O34" s="112" t="s">
        <v>102</v>
      </c>
      <c r="P34" s="1"/>
      <c r="Q34" s="76" t="s">
        <v>103</v>
      </c>
      <c r="Y34" s="106"/>
      <c r="Z34" s="104"/>
    </row>
    <row r="35" spans="1:27" ht="19.899999999999999" customHeight="1" x14ac:dyDescent="0.15">
      <c r="A35" s="81"/>
      <c r="B35" s="81"/>
      <c r="C35" s="108"/>
      <c r="D35" s="105"/>
      <c r="E35" s="105"/>
      <c r="F35" s="105"/>
      <c r="G35" s="105"/>
      <c r="H35" s="105"/>
      <c r="I35" s="102"/>
      <c r="J35" s="107" t="s">
        <v>115</v>
      </c>
      <c r="K35" s="106"/>
      <c r="L35" s="106"/>
      <c r="M35" s="106"/>
      <c r="N35" s="106"/>
      <c r="O35" s="106"/>
      <c r="P35" s="106"/>
      <c r="Q35" s="106"/>
      <c r="R35" s="106"/>
      <c r="S35" s="106"/>
      <c r="T35" s="106"/>
      <c r="U35" s="106"/>
      <c r="V35" s="106"/>
      <c r="W35" s="106"/>
      <c r="X35" s="106"/>
      <c r="Y35" s="106"/>
      <c r="Z35" s="104"/>
    </row>
    <row r="36" spans="1:27" ht="19.899999999999999" customHeight="1" x14ac:dyDescent="0.15">
      <c r="A36" s="81">
        <f>IFERROR(IF(NOT(AND(TRIM($I36)&lt;&gt;"",ISNUMBER(VALUE(SUBSTITUTE($I36,"-",""))), IFERROR(SEARCH("-",$I36),0)&gt;0)),1001,0),3)</f>
        <v>1001</v>
      </c>
      <c r="B36" s="81"/>
      <c r="C36" s="99"/>
      <c r="D36" s="100">
        <v>9</v>
      </c>
      <c r="E36" s="76" t="s">
        <v>4</v>
      </c>
      <c r="I36" s="6"/>
      <c r="J36" s="6"/>
      <c r="K36" s="6"/>
      <c r="L36" s="6"/>
      <c r="M36" s="6"/>
      <c r="N36" s="106"/>
      <c r="O36" s="106"/>
      <c r="P36" s="106"/>
      <c r="Q36" s="106"/>
      <c r="R36" s="106"/>
      <c r="S36" s="106"/>
      <c r="T36" s="106"/>
      <c r="U36" s="106"/>
      <c r="V36" s="106"/>
      <c r="W36" s="106"/>
      <c r="X36" s="106"/>
      <c r="Y36" s="106"/>
      <c r="Z36" s="104"/>
    </row>
    <row r="37" spans="1:27" ht="30" customHeight="1" x14ac:dyDescent="0.15">
      <c r="A37" s="81"/>
      <c r="B37" s="81"/>
      <c r="C37" s="108"/>
      <c r="D37" s="105"/>
      <c r="E37" s="105"/>
      <c r="F37" s="105"/>
      <c r="G37" s="105"/>
      <c r="H37" s="105"/>
      <c r="I37" s="102"/>
      <c r="J37" s="113" t="s">
        <v>228</v>
      </c>
      <c r="K37" s="113"/>
      <c r="L37" s="113"/>
      <c r="M37" s="113"/>
      <c r="N37" s="113"/>
      <c r="O37" s="113"/>
      <c r="P37" s="113"/>
      <c r="Q37" s="113"/>
      <c r="R37" s="113"/>
      <c r="S37" s="113"/>
      <c r="T37" s="113"/>
      <c r="U37" s="113"/>
      <c r="V37" s="113"/>
      <c r="W37" s="113"/>
      <c r="X37" s="113"/>
      <c r="Y37" s="113"/>
      <c r="Z37" s="104"/>
    </row>
    <row r="38" spans="1:27" ht="20.100000000000001" customHeight="1" x14ac:dyDescent="0.15">
      <c r="A38" s="81">
        <f>IFERROR(IF(NOT(IFERROR(SEARCH("@",$I38),0)&gt;0),1001,0),3)</f>
        <v>1001</v>
      </c>
      <c r="B38" s="81"/>
      <c r="C38" s="108"/>
      <c r="D38" s="100">
        <v>10</v>
      </c>
      <c r="E38" s="76" t="s">
        <v>109</v>
      </c>
      <c r="I38" s="6"/>
      <c r="J38" s="6"/>
      <c r="K38" s="6"/>
      <c r="L38" s="6"/>
      <c r="M38" s="6"/>
      <c r="N38" s="6"/>
      <c r="O38" s="6"/>
      <c r="P38" s="6"/>
      <c r="Q38" s="45"/>
      <c r="R38" s="6"/>
      <c r="S38" s="6"/>
      <c r="T38" s="6"/>
      <c r="U38" s="6"/>
      <c r="V38" s="6"/>
      <c r="W38" s="6"/>
      <c r="X38" s="6"/>
      <c r="Y38" s="6"/>
      <c r="Z38" s="104"/>
    </row>
    <row r="39" spans="1:27" ht="20.100000000000001" customHeight="1" x14ac:dyDescent="0.15">
      <c r="A39" s="81"/>
      <c r="B39" s="81"/>
      <c r="C39" s="108"/>
      <c r="D39" s="100"/>
      <c r="I39" s="102"/>
      <c r="J39" s="114" t="s">
        <v>133</v>
      </c>
      <c r="K39" s="115"/>
      <c r="L39" s="107"/>
      <c r="M39" s="107"/>
      <c r="N39" s="107"/>
      <c r="O39" s="107"/>
      <c r="P39" s="107"/>
      <c r="Q39" s="116"/>
      <c r="R39" s="107"/>
      <c r="S39" s="107"/>
      <c r="T39" s="107"/>
      <c r="U39" s="107"/>
      <c r="V39" s="107"/>
      <c r="W39" s="107"/>
      <c r="X39" s="107"/>
      <c r="Y39" s="107"/>
      <c r="Z39" s="105"/>
      <c r="AA39" s="117"/>
    </row>
    <row r="40" spans="1:27" ht="20.100000000000001" customHeight="1" x14ac:dyDescent="0.15">
      <c r="A40" s="81">
        <f>IFERROR(IF(AND($I40&lt;&gt;"一致する", $I40&lt;&gt;"一致しない"),1001,0),3)</f>
        <v>0</v>
      </c>
      <c r="B40" s="81"/>
      <c r="C40" s="99"/>
      <c r="D40" s="100">
        <v>11</v>
      </c>
      <c r="E40" s="76" t="s">
        <v>66</v>
      </c>
      <c r="I40" s="6" t="s">
        <v>71</v>
      </c>
      <c r="J40" s="6"/>
      <c r="K40" s="6"/>
      <c r="L40" s="6"/>
      <c r="M40" s="6"/>
      <c r="N40" s="105"/>
      <c r="O40" s="105"/>
      <c r="P40" s="105"/>
      <c r="Q40" s="105"/>
      <c r="R40" s="105"/>
      <c r="S40" s="105"/>
      <c r="T40" s="105"/>
      <c r="U40" s="105"/>
      <c r="V40" s="105"/>
      <c r="W40" s="105"/>
      <c r="X40" s="105"/>
      <c r="Y40" s="105"/>
      <c r="Z40" s="104"/>
      <c r="AA40" s="105"/>
    </row>
    <row r="41" spans="1:27" ht="20.100000000000001" customHeight="1" x14ac:dyDescent="0.15">
      <c r="A41" s="81"/>
      <c r="B41" s="81"/>
      <c r="C41" s="108"/>
      <c r="D41" s="105"/>
      <c r="E41" s="105"/>
      <c r="F41" s="105"/>
      <c r="G41" s="105"/>
      <c r="H41" s="105"/>
      <c r="I41" s="111"/>
      <c r="J41" s="118" t="s">
        <v>126</v>
      </c>
      <c r="K41" s="107"/>
      <c r="L41" s="107"/>
      <c r="M41" s="107"/>
      <c r="N41" s="107"/>
      <c r="O41" s="107"/>
      <c r="P41" s="107"/>
      <c r="Q41" s="107"/>
      <c r="R41" s="107"/>
      <c r="S41" s="107"/>
      <c r="T41" s="107"/>
      <c r="U41" s="107"/>
      <c r="V41" s="107"/>
      <c r="W41" s="107"/>
      <c r="X41" s="107"/>
      <c r="Y41" s="107"/>
      <c r="Z41" s="119"/>
      <c r="AA41" s="105"/>
    </row>
    <row r="42" spans="1:27" ht="20.100000000000001" customHeight="1" x14ac:dyDescent="0.15">
      <c r="A42" s="81"/>
      <c r="B42" s="81"/>
      <c r="C42" s="120"/>
      <c r="D42" s="121"/>
      <c r="E42" s="121"/>
      <c r="F42" s="121"/>
      <c r="G42" s="121"/>
      <c r="H42" s="121"/>
      <c r="I42" s="122"/>
      <c r="J42" s="122"/>
      <c r="K42" s="123"/>
      <c r="L42" s="122"/>
      <c r="M42" s="122"/>
      <c r="N42" s="122"/>
      <c r="O42" s="122"/>
      <c r="P42" s="122"/>
      <c r="Q42" s="122"/>
      <c r="R42" s="122"/>
      <c r="S42" s="122"/>
      <c r="T42" s="122"/>
      <c r="U42" s="122"/>
      <c r="V42" s="122"/>
      <c r="W42" s="122"/>
      <c r="X42" s="122"/>
      <c r="Y42" s="122"/>
      <c r="Z42" s="124"/>
    </row>
    <row r="43" spans="1:27" ht="15" customHeight="1" x14ac:dyDescent="0.15">
      <c r="A43" s="81"/>
      <c r="B43" s="81"/>
      <c r="C43" s="105"/>
      <c r="D43" s="105"/>
      <c r="E43" s="105"/>
      <c r="F43" s="105"/>
      <c r="G43" s="105"/>
      <c r="H43" s="105"/>
      <c r="I43" s="125"/>
      <c r="J43" s="126"/>
      <c r="K43" s="126"/>
      <c r="L43" s="126"/>
      <c r="M43" s="126"/>
      <c r="N43" s="126"/>
      <c r="O43" s="126"/>
      <c r="P43" s="126"/>
      <c r="Q43" s="126"/>
      <c r="R43" s="126"/>
      <c r="S43" s="126"/>
      <c r="T43" s="126"/>
      <c r="U43" s="126"/>
      <c r="V43" s="126"/>
      <c r="W43" s="126"/>
      <c r="X43" s="126"/>
      <c r="Y43" s="126"/>
      <c r="Z43" s="105"/>
    </row>
    <row r="44" spans="1:27" ht="15.75" hidden="1" customHeight="1" x14ac:dyDescent="0.15">
      <c r="A44" s="81"/>
      <c r="B44" s="81"/>
      <c r="C44" s="105"/>
      <c r="D44" s="105"/>
      <c r="E44" s="105"/>
      <c r="F44" s="105"/>
      <c r="G44" s="105"/>
      <c r="H44" s="105"/>
      <c r="I44" s="126"/>
      <c r="J44" s="105"/>
      <c r="K44" s="105"/>
      <c r="L44" s="105"/>
      <c r="M44" s="105"/>
      <c r="N44" s="105"/>
      <c r="O44" s="105"/>
      <c r="P44" s="105"/>
      <c r="Q44" s="105"/>
      <c r="R44" s="105"/>
      <c r="S44" s="105"/>
      <c r="T44" s="105"/>
      <c r="U44" s="105"/>
      <c r="V44" s="105"/>
      <c r="W44" s="105"/>
      <c r="X44" s="105"/>
      <c r="Y44" s="105"/>
      <c r="Z44" s="105"/>
    </row>
    <row r="45" spans="1:27" ht="15.75" hidden="1" customHeight="1" x14ac:dyDescent="0.15">
      <c r="A45" s="81"/>
      <c r="B45" s="81"/>
      <c r="C45" s="105"/>
      <c r="D45" s="105"/>
      <c r="E45" s="105"/>
      <c r="F45" s="105"/>
      <c r="G45" s="105"/>
      <c r="H45" s="105"/>
      <c r="I45" s="126"/>
      <c r="J45" s="105"/>
      <c r="K45" s="105"/>
      <c r="L45" s="105"/>
      <c r="M45" s="105"/>
      <c r="N45" s="105"/>
      <c r="O45" s="105"/>
      <c r="P45" s="105"/>
      <c r="Q45" s="105"/>
      <c r="R45" s="105"/>
      <c r="S45" s="105"/>
      <c r="T45" s="105"/>
      <c r="U45" s="105"/>
      <c r="V45" s="105"/>
      <c r="W45" s="105"/>
      <c r="X45" s="105"/>
      <c r="Y45" s="105"/>
      <c r="Z45" s="105"/>
    </row>
    <row r="46" spans="1:27" ht="15.75" hidden="1" customHeight="1" x14ac:dyDescent="0.15">
      <c r="A46" s="81"/>
      <c r="B46" s="81"/>
      <c r="C46" s="105"/>
      <c r="D46" s="105"/>
      <c r="E46" s="105"/>
      <c r="F46" s="105"/>
      <c r="G46" s="105"/>
      <c r="H46" s="105"/>
      <c r="I46" s="126"/>
      <c r="J46" s="105"/>
      <c r="K46" s="105"/>
      <c r="L46" s="105"/>
      <c r="M46" s="105"/>
      <c r="N46" s="105"/>
      <c r="O46" s="105"/>
      <c r="P46" s="105"/>
      <c r="Q46" s="105"/>
      <c r="R46" s="105"/>
      <c r="S46" s="105"/>
      <c r="T46" s="105"/>
      <c r="U46" s="105"/>
      <c r="V46" s="105"/>
      <c r="W46" s="105"/>
      <c r="X46" s="105"/>
      <c r="Y46" s="105"/>
      <c r="Z46" s="105"/>
    </row>
    <row r="47" spans="1:27" ht="15.75" hidden="1" customHeight="1" x14ac:dyDescent="0.15">
      <c r="A47" s="81"/>
      <c r="B47" s="81"/>
      <c r="C47" s="105"/>
      <c r="D47" s="105"/>
      <c r="E47" s="105"/>
      <c r="F47" s="105"/>
      <c r="G47" s="105"/>
      <c r="H47" s="105"/>
      <c r="I47" s="126"/>
      <c r="J47" s="105"/>
      <c r="K47" s="105"/>
      <c r="L47" s="105"/>
      <c r="M47" s="105"/>
      <c r="N47" s="105"/>
      <c r="O47" s="105"/>
      <c r="P47" s="105"/>
      <c r="Q47" s="105"/>
      <c r="R47" s="105"/>
      <c r="S47" s="105"/>
      <c r="T47" s="105"/>
      <c r="U47" s="105"/>
      <c r="V47" s="105"/>
      <c r="W47" s="105"/>
      <c r="X47" s="105"/>
      <c r="Y47" s="105"/>
      <c r="Z47" s="105"/>
    </row>
    <row r="48" spans="1:27" ht="15.75" hidden="1" customHeight="1" x14ac:dyDescent="0.15">
      <c r="A48" s="81"/>
      <c r="B48" s="81"/>
      <c r="C48" s="105"/>
      <c r="D48" s="105"/>
      <c r="E48" s="105"/>
      <c r="F48" s="105"/>
      <c r="G48" s="105"/>
      <c r="H48" s="105"/>
      <c r="I48" s="126"/>
      <c r="J48" s="105"/>
      <c r="K48" s="105"/>
      <c r="L48" s="105"/>
      <c r="M48" s="105"/>
      <c r="N48" s="105"/>
      <c r="O48" s="105"/>
      <c r="P48" s="105"/>
      <c r="Q48" s="105"/>
      <c r="R48" s="105"/>
      <c r="S48" s="105"/>
      <c r="T48" s="105"/>
      <c r="U48" s="105"/>
      <c r="V48" s="105"/>
      <c r="W48" s="105"/>
      <c r="X48" s="105"/>
      <c r="Y48" s="105"/>
      <c r="Z48" s="105"/>
    </row>
    <row r="49" spans="1:26" ht="15.75" hidden="1" customHeight="1" x14ac:dyDescent="0.15">
      <c r="A49" s="81"/>
      <c r="B49" s="81"/>
      <c r="C49" s="105"/>
      <c r="D49" s="105"/>
      <c r="E49" s="105"/>
      <c r="F49" s="105"/>
      <c r="G49" s="105"/>
      <c r="H49" s="105"/>
      <c r="I49" s="126"/>
      <c r="J49" s="105"/>
      <c r="K49" s="105"/>
      <c r="L49" s="105"/>
      <c r="M49" s="105"/>
      <c r="N49" s="105"/>
      <c r="O49" s="105"/>
      <c r="P49" s="105"/>
      <c r="Q49" s="105"/>
      <c r="R49" s="105"/>
      <c r="S49" s="105"/>
      <c r="T49" s="105"/>
      <c r="U49" s="105"/>
      <c r="V49" s="105"/>
      <c r="W49" s="105"/>
      <c r="X49" s="105"/>
      <c r="Y49" s="105"/>
      <c r="Z49" s="105"/>
    </row>
    <row r="50" spans="1:26" ht="15.75" hidden="1" customHeight="1" x14ac:dyDescent="0.15">
      <c r="A50" s="81"/>
      <c r="B50" s="81"/>
      <c r="C50" s="105"/>
      <c r="D50" s="105"/>
      <c r="E50" s="105"/>
      <c r="F50" s="105"/>
      <c r="G50" s="105"/>
      <c r="H50" s="105"/>
      <c r="I50" s="126"/>
      <c r="J50" s="105"/>
      <c r="K50" s="105"/>
      <c r="L50" s="105"/>
      <c r="M50" s="105"/>
      <c r="N50" s="105"/>
      <c r="O50" s="105"/>
      <c r="P50" s="105"/>
      <c r="Q50" s="105"/>
      <c r="R50" s="105"/>
      <c r="S50" s="105"/>
      <c r="T50" s="105"/>
      <c r="U50" s="105"/>
      <c r="V50" s="105"/>
      <c r="W50" s="105"/>
      <c r="X50" s="105"/>
      <c r="Y50" s="105"/>
      <c r="Z50" s="105"/>
    </row>
    <row r="51" spans="1:26" ht="15.75" hidden="1" customHeight="1" x14ac:dyDescent="0.15">
      <c r="A51" s="81"/>
      <c r="B51" s="81"/>
      <c r="C51" s="105"/>
      <c r="D51" s="105"/>
      <c r="E51" s="105"/>
      <c r="F51" s="105"/>
      <c r="G51" s="105"/>
      <c r="H51" s="105"/>
      <c r="I51" s="126"/>
      <c r="J51" s="105"/>
      <c r="K51" s="105"/>
      <c r="L51" s="105"/>
      <c r="M51" s="105"/>
      <c r="N51" s="105"/>
      <c r="O51" s="105"/>
      <c r="P51" s="105"/>
      <c r="Q51" s="105"/>
      <c r="R51" s="105"/>
      <c r="S51" s="105"/>
      <c r="T51" s="105"/>
      <c r="U51" s="105"/>
      <c r="V51" s="105"/>
      <c r="W51" s="105"/>
      <c r="X51" s="105"/>
      <c r="Y51" s="105"/>
      <c r="Z51" s="105"/>
    </row>
    <row r="52" spans="1:26" ht="15.75" hidden="1" customHeight="1" x14ac:dyDescent="0.15">
      <c r="A52" s="81"/>
      <c r="B52" s="81"/>
      <c r="C52" s="105"/>
      <c r="D52" s="105"/>
      <c r="E52" s="105"/>
      <c r="F52" s="105"/>
      <c r="G52" s="105"/>
      <c r="H52" s="105"/>
      <c r="I52" s="126"/>
      <c r="J52" s="105"/>
      <c r="K52" s="105"/>
      <c r="L52" s="105"/>
      <c r="M52" s="105"/>
      <c r="N52" s="105"/>
      <c r="O52" s="105"/>
      <c r="P52" s="105"/>
      <c r="Q52" s="105"/>
      <c r="R52" s="105"/>
      <c r="S52" s="105"/>
      <c r="T52" s="105"/>
      <c r="U52" s="105"/>
      <c r="V52" s="105"/>
      <c r="W52" s="105"/>
      <c r="X52" s="105"/>
      <c r="Y52" s="105"/>
      <c r="Z52" s="105"/>
    </row>
    <row r="53" spans="1:26" ht="15.75" hidden="1" customHeight="1" x14ac:dyDescent="0.15">
      <c r="A53" s="81"/>
      <c r="B53" s="81"/>
      <c r="C53" s="105"/>
      <c r="D53" s="105"/>
      <c r="E53" s="105"/>
      <c r="F53" s="105"/>
      <c r="G53" s="105"/>
      <c r="H53" s="105"/>
      <c r="I53" s="126"/>
      <c r="J53" s="105"/>
      <c r="K53" s="105"/>
      <c r="L53" s="105"/>
      <c r="M53" s="105"/>
      <c r="N53" s="105"/>
      <c r="O53" s="105"/>
      <c r="P53" s="105"/>
      <c r="Q53" s="105"/>
      <c r="R53" s="105"/>
      <c r="S53" s="105"/>
      <c r="T53" s="105"/>
      <c r="U53" s="105"/>
      <c r="V53" s="105"/>
      <c r="W53" s="105"/>
      <c r="X53" s="105"/>
      <c r="Y53" s="105"/>
      <c r="Z53" s="105"/>
    </row>
    <row r="54" spans="1:26" ht="15.75" hidden="1" customHeight="1" x14ac:dyDescent="0.15">
      <c r="A54" s="81"/>
      <c r="B54" s="81"/>
      <c r="C54" s="105"/>
      <c r="D54" s="105"/>
      <c r="E54" s="105"/>
      <c r="F54" s="105"/>
      <c r="G54" s="105"/>
      <c r="H54" s="105"/>
      <c r="I54" s="126"/>
      <c r="J54" s="105"/>
      <c r="K54" s="105"/>
      <c r="L54" s="105"/>
      <c r="M54" s="105"/>
      <c r="N54" s="105"/>
      <c r="O54" s="105"/>
      <c r="P54" s="105"/>
      <c r="Q54" s="105"/>
      <c r="R54" s="105"/>
      <c r="S54" s="105"/>
      <c r="T54" s="105"/>
      <c r="U54" s="105"/>
      <c r="V54" s="105"/>
      <c r="W54" s="105"/>
      <c r="X54" s="105"/>
      <c r="Y54" s="105"/>
      <c r="Z54" s="105"/>
    </row>
    <row r="55" spans="1:26" ht="15.75" hidden="1" customHeight="1" x14ac:dyDescent="0.15">
      <c r="A55" s="81"/>
      <c r="B55" s="81"/>
      <c r="C55" s="105"/>
      <c r="D55" s="105"/>
      <c r="E55" s="105"/>
      <c r="F55" s="105"/>
      <c r="G55" s="105"/>
      <c r="H55" s="105"/>
      <c r="I55" s="126"/>
      <c r="J55" s="105"/>
      <c r="K55" s="105"/>
      <c r="L55" s="105"/>
      <c r="M55" s="105"/>
      <c r="N55" s="105"/>
      <c r="O55" s="105"/>
      <c r="P55" s="105"/>
      <c r="Q55" s="105"/>
      <c r="R55" s="105"/>
      <c r="S55" s="105"/>
      <c r="T55" s="105"/>
      <c r="U55" s="105"/>
      <c r="V55" s="105"/>
      <c r="W55" s="105"/>
      <c r="X55" s="105"/>
      <c r="Y55" s="105"/>
      <c r="Z55" s="105"/>
    </row>
    <row r="56" spans="1:26" ht="15.75" hidden="1" customHeight="1" x14ac:dyDescent="0.15">
      <c r="A56" s="81"/>
      <c r="B56" s="81"/>
      <c r="C56" s="105"/>
      <c r="D56" s="105"/>
      <c r="E56" s="105"/>
      <c r="F56" s="105"/>
      <c r="G56" s="105"/>
      <c r="H56" s="105"/>
      <c r="I56" s="126"/>
      <c r="J56" s="105"/>
      <c r="K56" s="105"/>
      <c r="L56" s="105"/>
      <c r="M56" s="105"/>
      <c r="N56" s="105"/>
      <c r="O56" s="105"/>
      <c r="P56" s="105"/>
      <c r="Q56" s="105"/>
      <c r="R56" s="105"/>
      <c r="S56" s="105"/>
      <c r="T56" s="105"/>
      <c r="U56" s="105"/>
      <c r="V56" s="105"/>
      <c r="W56" s="105"/>
      <c r="X56" s="105"/>
      <c r="Y56" s="105"/>
      <c r="Z56" s="105"/>
    </row>
    <row r="57" spans="1:26" ht="15.75" hidden="1" customHeight="1" x14ac:dyDescent="0.15">
      <c r="A57" s="81"/>
      <c r="B57" s="81"/>
      <c r="C57" s="105"/>
      <c r="D57" s="105"/>
      <c r="E57" s="105"/>
      <c r="F57" s="105"/>
      <c r="G57" s="105"/>
      <c r="H57" s="105"/>
      <c r="I57" s="126"/>
      <c r="J57" s="105"/>
      <c r="K57" s="105"/>
      <c r="L57" s="105"/>
      <c r="M57" s="105"/>
      <c r="N57" s="105"/>
      <c r="O57" s="105"/>
      <c r="P57" s="105"/>
      <c r="Q57" s="105"/>
      <c r="R57" s="105"/>
      <c r="S57" s="105"/>
      <c r="T57" s="105"/>
      <c r="U57" s="105"/>
      <c r="V57" s="105"/>
      <c r="W57" s="105"/>
      <c r="X57" s="105"/>
      <c r="Y57" s="105"/>
      <c r="Z57" s="105"/>
    </row>
    <row r="58" spans="1:26" ht="15.75" hidden="1" customHeight="1" x14ac:dyDescent="0.15">
      <c r="A58" s="81"/>
      <c r="B58" s="81"/>
      <c r="C58" s="105"/>
      <c r="D58" s="105"/>
      <c r="E58" s="105"/>
      <c r="F58" s="105"/>
      <c r="G58" s="105"/>
      <c r="H58" s="105"/>
      <c r="I58" s="126"/>
      <c r="J58" s="105"/>
      <c r="K58" s="105"/>
      <c r="L58" s="105"/>
      <c r="M58" s="105"/>
      <c r="N58" s="105"/>
      <c r="O58" s="105"/>
      <c r="P58" s="105"/>
      <c r="Q58" s="105"/>
      <c r="R58" s="105"/>
      <c r="S58" s="105"/>
      <c r="T58" s="105"/>
      <c r="U58" s="105"/>
      <c r="V58" s="105"/>
      <c r="W58" s="105"/>
      <c r="X58" s="105"/>
      <c r="Y58" s="105"/>
      <c r="Z58" s="105"/>
    </row>
    <row r="59" spans="1:26" ht="15" customHeight="1" x14ac:dyDescent="0.15">
      <c r="A59" s="81"/>
      <c r="B59" s="81"/>
      <c r="C59" s="105"/>
      <c r="D59" s="105"/>
      <c r="E59" s="105"/>
      <c r="F59" s="105"/>
      <c r="G59" s="105"/>
      <c r="H59" s="105"/>
      <c r="I59" s="126"/>
      <c r="J59" s="105"/>
      <c r="K59" s="105"/>
      <c r="L59" s="105"/>
      <c r="M59" s="105"/>
      <c r="N59" s="105"/>
      <c r="O59" s="105"/>
      <c r="P59" s="105"/>
      <c r="Q59" s="105"/>
      <c r="R59" s="105"/>
      <c r="S59" s="105"/>
      <c r="T59" s="105"/>
      <c r="U59" s="105"/>
      <c r="V59" s="105"/>
      <c r="W59" s="105"/>
      <c r="X59" s="105"/>
      <c r="Y59" s="105"/>
      <c r="Z59" s="105"/>
    </row>
    <row r="60" spans="1:26" ht="20.100000000000001" customHeight="1" x14ac:dyDescent="0.15">
      <c r="A60" s="81"/>
      <c r="B60" s="81"/>
      <c r="C60" s="92" t="s">
        <v>10</v>
      </c>
      <c r="D60" s="93"/>
      <c r="E60" s="93"/>
      <c r="F60" s="93"/>
      <c r="G60" s="93"/>
      <c r="H60" s="94"/>
      <c r="I60" s="127"/>
    </row>
    <row r="61" spans="1:26" ht="15" customHeight="1" x14ac:dyDescent="0.15">
      <c r="A61" s="81"/>
      <c r="B61" s="81"/>
      <c r="C61" s="95"/>
      <c r="D61" s="96"/>
      <c r="E61" s="96"/>
      <c r="F61" s="96"/>
      <c r="G61" s="96"/>
      <c r="H61" s="96"/>
      <c r="I61" s="97"/>
      <c r="J61" s="97"/>
      <c r="K61" s="97"/>
      <c r="L61" s="97"/>
      <c r="M61" s="97"/>
      <c r="N61" s="97"/>
      <c r="O61" s="97"/>
      <c r="P61" s="97"/>
      <c r="Q61" s="97"/>
      <c r="R61" s="97"/>
      <c r="S61" s="97"/>
      <c r="T61" s="97"/>
      <c r="U61" s="97"/>
      <c r="V61" s="97"/>
      <c r="W61" s="97"/>
      <c r="X61" s="97"/>
      <c r="Y61" s="97"/>
      <c r="Z61" s="98"/>
    </row>
    <row r="62" spans="1:26" ht="20.100000000000001" customHeight="1" x14ac:dyDescent="0.15">
      <c r="A62" s="81"/>
      <c r="B62" s="81"/>
      <c r="C62" s="95"/>
      <c r="D62" s="128" t="s">
        <v>67</v>
      </c>
      <c r="E62" s="128"/>
      <c r="F62" s="128"/>
      <c r="G62" s="128"/>
      <c r="H62" s="128"/>
      <c r="I62" s="128"/>
      <c r="J62" s="128"/>
      <c r="K62" s="128"/>
      <c r="L62" s="128"/>
      <c r="M62" s="128"/>
      <c r="N62" s="128"/>
      <c r="O62" s="128"/>
      <c r="P62" s="128"/>
      <c r="Q62" s="128"/>
      <c r="R62" s="128"/>
      <c r="S62" s="128"/>
      <c r="T62" s="128"/>
      <c r="U62" s="128"/>
      <c r="V62" s="128"/>
      <c r="W62" s="128"/>
      <c r="X62" s="128"/>
      <c r="Y62" s="128"/>
      <c r="Z62" s="104"/>
    </row>
    <row r="63" spans="1:26" ht="20.100000000000001" customHeight="1" x14ac:dyDescent="0.15">
      <c r="A63" s="81">
        <f>IFERROR(IF(AND($I63&lt;&gt;"しない", $I63&lt;&gt;"する"),1001,0),3)</f>
        <v>1001</v>
      </c>
      <c r="B63" s="81"/>
      <c r="C63" s="99"/>
      <c r="D63" s="100">
        <v>1</v>
      </c>
      <c r="E63" s="105" t="s">
        <v>11</v>
      </c>
      <c r="F63" s="105"/>
      <c r="G63" s="105"/>
      <c r="H63" s="105"/>
      <c r="I63" s="6"/>
      <c r="J63" s="6"/>
      <c r="K63" s="6"/>
      <c r="L63" s="6"/>
      <c r="M63" s="6"/>
      <c r="N63" s="105"/>
      <c r="O63" s="105"/>
      <c r="P63" s="105"/>
      <c r="Q63" s="105"/>
      <c r="R63" s="105"/>
      <c r="S63" s="105"/>
      <c r="T63" s="105"/>
      <c r="U63" s="105"/>
      <c r="V63" s="105"/>
      <c r="W63" s="105"/>
      <c r="X63" s="105"/>
      <c r="Y63" s="105"/>
      <c r="Z63" s="104"/>
    </row>
    <row r="64" spans="1:26" ht="20.100000000000001" customHeight="1" x14ac:dyDescent="0.15">
      <c r="A64" s="81"/>
      <c r="B64" s="81"/>
      <c r="C64" s="99"/>
      <c r="D64" s="105"/>
      <c r="E64" s="105"/>
      <c r="F64" s="105"/>
      <c r="G64" s="105"/>
      <c r="H64" s="105"/>
      <c r="I64" s="111"/>
      <c r="J64" s="107" t="s">
        <v>70</v>
      </c>
      <c r="K64" s="106"/>
      <c r="L64" s="106"/>
      <c r="M64" s="106"/>
      <c r="N64" s="106"/>
      <c r="O64" s="106"/>
      <c r="P64" s="106"/>
      <c r="Q64" s="106"/>
      <c r="R64" s="106"/>
      <c r="S64" s="106"/>
      <c r="T64" s="106"/>
      <c r="U64" s="106"/>
      <c r="V64" s="106"/>
      <c r="W64" s="106"/>
      <c r="X64" s="106"/>
      <c r="Y64" s="106"/>
      <c r="Z64" s="104"/>
    </row>
    <row r="65" spans="1:26" ht="20.100000000000001" hidden="1" customHeight="1" x14ac:dyDescent="0.15">
      <c r="A65" s="81"/>
      <c r="B65" s="81"/>
      <c r="C65" s="99"/>
      <c r="D65" s="105"/>
      <c r="E65" s="105"/>
      <c r="F65" s="105"/>
      <c r="G65" s="105"/>
      <c r="H65" s="105"/>
      <c r="I65" s="111"/>
      <c r="J65" s="106"/>
      <c r="K65" s="106"/>
      <c r="L65" s="106"/>
      <c r="M65" s="106"/>
      <c r="N65" s="106"/>
      <c r="O65" s="106"/>
      <c r="P65" s="106"/>
      <c r="Q65" s="106"/>
      <c r="R65" s="106"/>
      <c r="S65" s="106"/>
      <c r="T65" s="106"/>
      <c r="U65" s="106"/>
      <c r="V65" s="106"/>
      <c r="W65" s="106"/>
      <c r="X65" s="106"/>
      <c r="Y65" s="106"/>
      <c r="Z65" s="104"/>
    </row>
    <row r="66" spans="1:26" ht="20.100000000000001" hidden="1" customHeight="1" x14ac:dyDescent="0.15">
      <c r="A66" s="81"/>
      <c r="B66" s="81"/>
      <c r="C66" s="99"/>
      <c r="D66" s="105"/>
      <c r="E66" s="105"/>
      <c r="F66" s="105"/>
      <c r="G66" s="105"/>
      <c r="H66" s="105"/>
      <c r="I66" s="111"/>
      <c r="J66" s="106"/>
      <c r="K66" s="106"/>
      <c r="L66" s="106"/>
      <c r="M66" s="106"/>
      <c r="N66" s="106"/>
      <c r="O66" s="106"/>
      <c r="P66" s="106"/>
      <c r="Q66" s="106"/>
      <c r="R66" s="106"/>
      <c r="S66" s="106"/>
      <c r="T66" s="106"/>
      <c r="U66" s="106"/>
      <c r="V66" s="106"/>
      <c r="W66" s="106"/>
      <c r="X66" s="106"/>
      <c r="Y66" s="106"/>
      <c r="Z66" s="104"/>
    </row>
    <row r="67" spans="1:26" ht="20.100000000000001" hidden="1" customHeight="1" x14ac:dyDescent="0.15">
      <c r="A67" s="81"/>
      <c r="B67" s="81"/>
      <c r="C67" s="99"/>
      <c r="D67" s="105"/>
      <c r="E67" s="105"/>
      <c r="F67" s="105"/>
      <c r="G67" s="105"/>
      <c r="H67" s="105"/>
      <c r="I67" s="111"/>
      <c r="J67" s="106"/>
      <c r="K67" s="106"/>
      <c r="L67" s="106"/>
      <c r="M67" s="106"/>
      <c r="N67" s="106"/>
      <c r="O67" s="106"/>
      <c r="P67" s="106"/>
      <c r="Q67" s="106"/>
      <c r="R67" s="106"/>
      <c r="S67" s="106"/>
      <c r="T67" s="106"/>
      <c r="U67" s="106"/>
      <c r="V67" s="106"/>
      <c r="W67" s="106"/>
      <c r="X67" s="106"/>
      <c r="Y67" s="106"/>
      <c r="Z67" s="104"/>
    </row>
    <row r="68" spans="1:26" ht="20.100000000000001" hidden="1" customHeight="1" x14ac:dyDescent="0.15">
      <c r="A68" s="81"/>
      <c r="B68" s="81"/>
      <c r="C68" s="99"/>
      <c r="D68" s="105"/>
      <c r="E68" s="105"/>
      <c r="F68" s="105"/>
      <c r="G68" s="105"/>
      <c r="H68" s="105"/>
      <c r="I68" s="111"/>
      <c r="J68" s="106"/>
      <c r="K68" s="106"/>
      <c r="L68" s="106"/>
      <c r="M68" s="106"/>
      <c r="N68" s="106"/>
      <c r="O68" s="106"/>
      <c r="P68" s="106"/>
      <c r="Q68" s="106"/>
      <c r="R68" s="106"/>
      <c r="S68" s="106"/>
      <c r="T68" s="106"/>
      <c r="U68" s="106"/>
      <c r="V68" s="106"/>
      <c r="W68" s="106"/>
      <c r="X68" s="106"/>
      <c r="Y68" s="106"/>
      <c r="Z68" s="104"/>
    </row>
    <row r="69" spans="1:26" ht="20.100000000000001" customHeight="1" x14ac:dyDescent="0.15">
      <c r="A69" s="81">
        <f>IFERROR(IF(OR(AND($I63="する",TRIM($I69)=""),AND($I63="しない",NOT(ISBLANK($I69)))),1001,0),3)</f>
        <v>0</v>
      </c>
      <c r="B69" s="81"/>
      <c r="C69" s="99"/>
      <c r="D69" s="100">
        <v>2</v>
      </c>
      <c r="E69" s="76" t="s">
        <v>0</v>
      </c>
      <c r="I69" s="43"/>
      <c r="J69" s="44"/>
      <c r="K69" s="44"/>
      <c r="L69" s="44"/>
      <c r="M69" s="44"/>
      <c r="N69" s="105"/>
      <c r="O69" s="105"/>
      <c r="P69" s="105"/>
      <c r="Q69" s="105"/>
      <c r="R69" s="105"/>
      <c r="S69" s="105"/>
      <c r="T69" s="105"/>
      <c r="U69" s="105"/>
      <c r="V69" s="105"/>
      <c r="W69" s="105"/>
      <c r="X69" s="105"/>
      <c r="Y69" s="105"/>
      <c r="Z69" s="104"/>
    </row>
    <row r="70" spans="1:26" ht="20.100000000000001" customHeight="1" x14ac:dyDescent="0.15">
      <c r="A70" s="81"/>
      <c r="B70" s="81"/>
      <c r="C70" s="99"/>
      <c r="D70" s="100"/>
      <c r="E70" s="105"/>
      <c r="F70" s="105"/>
      <c r="G70" s="105"/>
      <c r="H70" s="105"/>
      <c r="I70" s="102"/>
      <c r="J70" s="107" t="s">
        <v>135</v>
      </c>
      <c r="K70" s="106"/>
      <c r="L70" s="106"/>
      <c r="M70" s="106"/>
      <c r="N70" s="106"/>
      <c r="O70" s="106"/>
      <c r="P70" s="106"/>
      <c r="Q70" s="106"/>
      <c r="R70" s="106"/>
      <c r="S70" s="106"/>
      <c r="T70" s="106"/>
      <c r="U70" s="106"/>
      <c r="V70" s="106"/>
      <c r="W70" s="106"/>
      <c r="X70" s="106"/>
      <c r="Y70" s="106"/>
      <c r="Z70" s="104"/>
    </row>
    <row r="71" spans="1:26" ht="20.100000000000001" customHeight="1" x14ac:dyDescent="0.15">
      <c r="A71" s="81">
        <f>IFERROR(IF(OR(AND($I63="する",AND($I71&lt;&gt;"", OR(ISERROR(FIND("@"&amp;LEFT($I71,3)&amp;"@", 都道府県3))=FALSE, ISERROR(FIND("@"&amp;LEFT($I71,4)&amp;"@",都道府県4))=FALSE))=FALSE),AND($I63="しない",NOT(ISBLANK($I71)))),1001,0),3)</f>
        <v>0</v>
      </c>
      <c r="B71" s="81"/>
      <c r="C71" s="99"/>
      <c r="D71" s="100">
        <v>3</v>
      </c>
      <c r="E71" s="76" t="s">
        <v>108</v>
      </c>
      <c r="I71" s="27"/>
      <c r="J71" s="27"/>
      <c r="K71" s="27"/>
      <c r="L71" s="27"/>
      <c r="M71" s="27"/>
      <c r="N71" s="27"/>
      <c r="O71" s="27"/>
      <c r="P71" s="27"/>
      <c r="Q71" s="28"/>
      <c r="R71" s="27"/>
      <c r="S71" s="27"/>
      <c r="T71" s="27"/>
      <c r="U71" s="27"/>
      <c r="V71" s="27"/>
      <c r="W71" s="27"/>
      <c r="X71" s="27"/>
      <c r="Y71" s="27"/>
      <c r="Z71" s="104"/>
    </row>
    <row r="72" spans="1:26" ht="20.100000000000001" customHeight="1" x14ac:dyDescent="0.15">
      <c r="A72" s="81"/>
      <c r="B72" s="81"/>
      <c r="C72" s="99"/>
      <c r="D72" s="100"/>
      <c r="E72" s="105"/>
      <c r="F72" s="105"/>
      <c r="G72" s="105"/>
      <c r="H72" s="105"/>
      <c r="I72" s="102"/>
      <c r="J72" s="107" t="s">
        <v>8</v>
      </c>
      <c r="K72" s="106"/>
      <c r="L72" s="106"/>
      <c r="M72" s="106"/>
      <c r="N72" s="106"/>
      <c r="O72" s="106"/>
      <c r="P72" s="106"/>
      <c r="Q72" s="106"/>
      <c r="R72" s="106"/>
      <c r="S72" s="106"/>
      <c r="T72" s="106"/>
      <c r="U72" s="106"/>
      <c r="V72" s="106"/>
      <c r="W72" s="106"/>
      <c r="X72" s="106"/>
      <c r="Y72" s="106"/>
      <c r="Z72" s="104"/>
    </row>
    <row r="73" spans="1:26" ht="20.100000000000001" customHeight="1" x14ac:dyDescent="0.15">
      <c r="A73" s="81">
        <f>IFERROR(IF(OR(AND($I63="する",TRIM($I73)=""),AND($I63="しない",NOT(ISBLANK($I73)))),1001,0),3)</f>
        <v>0</v>
      </c>
      <c r="B73" s="81"/>
      <c r="C73" s="99"/>
      <c r="D73" s="100">
        <v>4</v>
      </c>
      <c r="E73" s="76" t="s">
        <v>117</v>
      </c>
      <c r="I73" s="6"/>
      <c r="J73" s="6"/>
      <c r="K73" s="6"/>
      <c r="L73" s="6"/>
      <c r="M73" s="6"/>
      <c r="N73" s="6"/>
      <c r="O73" s="6"/>
      <c r="P73" s="6"/>
      <c r="Q73" s="39"/>
      <c r="R73" s="6"/>
      <c r="S73" s="6"/>
      <c r="T73" s="6"/>
      <c r="U73" s="6"/>
      <c r="V73" s="6"/>
      <c r="W73" s="6"/>
      <c r="X73" s="6"/>
      <c r="Y73" s="6"/>
      <c r="Z73" s="104"/>
    </row>
    <row r="74" spans="1:26" ht="30" customHeight="1" x14ac:dyDescent="0.15">
      <c r="A74" s="81"/>
      <c r="B74" s="81"/>
      <c r="C74" s="108"/>
      <c r="D74" s="105"/>
      <c r="I74" s="102"/>
      <c r="J74" s="113" t="s">
        <v>139</v>
      </c>
      <c r="K74" s="113"/>
      <c r="L74" s="113"/>
      <c r="M74" s="113"/>
      <c r="N74" s="113"/>
      <c r="O74" s="113"/>
      <c r="P74" s="113"/>
      <c r="Q74" s="113"/>
      <c r="R74" s="113"/>
      <c r="S74" s="113"/>
      <c r="T74" s="113"/>
      <c r="U74" s="113"/>
      <c r="V74" s="113"/>
      <c r="W74" s="113"/>
      <c r="X74" s="113"/>
      <c r="Y74" s="113"/>
      <c r="Z74" s="104"/>
    </row>
    <row r="75" spans="1:26" ht="20.100000000000001" customHeight="1" x14ac:dyDescent="0.15">
      <c r="A75" s="81">
        <f>IFERROR(IF(OR(AND($I63="する",TRIM($I75)=""),AND($I63="しない",NOT(ISBLANK($I75)))),1001,0),3)</f>
        <v>0</v>
      </c>
      <c r="B75" s="81"/>
      <c r="C75" s="99"/>
      <c r="D75" s="100">
        <v>5</v>
      </c>
      <c r="E75" s="76" t="s">
        <v>1</v>
      </c>
      <c r="I75" s="6"/>
      <c r="J75" s="6"/>
      <c r="K75" s="6"/>
      <c r="L75" s="6"/>
      <c r="M75" s="6"/>
      <c r="N75" s="6"/>
      <c r="O75" s="6"/>
      <c r="P75" s="6"/>
      <c r="Q75" s="6"/>
      <c r="R75" s="6"/>
      <c r="S75" s="6"/>
      <c r="T75" s="6"/>
      <c r="U75" s="6"/>
      <c r="V75" s="6"/>
      <c r="W75" s="6"/>
      <c r="X75" s="6"/>
      <c r="Y75" s="6"/>
      <c r="Z75" s="104"/>
    </row>
    <row r="76" spans="1:26" ht="30" customHeight="1" x14ac:dyDescent="0.15">
      <c r="A76" s="81"/>
      <c r="B76" s="81"/>
      <c r="C76" s="108"/>
      <c r="D76" s="105"/>
      <c r="E76" s="105"/>
      <c r="F76" s="105"/>
      <c r="G76" s="105"/>
      <c r="H76" s="105"/>
      <c r="I76" s="102"/>
      <c r="J76" s="113" t="s">
        <v>140</v>
      </c>
      <c r="K76" s="113"/>
      <c r="L76" s="113"/>
      <c r="M76" s="113"/>
      <c r="N76" s="113"/>
      <c r="O76" s="113"/>
      <c r="P76" s="113"/>
      <c r="Q76" s="113"/>
      <c r="R76" s="113"/>
      <c r="S76" s="113"/>
      <c r="T76" s="113"/>
      <c r="U76" s="113"/>
      <c r="V76" s="113"/>
      <c r="W76" s="113"/>
      <c r="X76" s="113"/>
      <c r="Y76" s="113"/>
      <c r="Z76" s="104"/>
    </row>
    <row r="77" spans="1:26" ht="20.100000000000001" customHeight="1" x14ac:dyDescent="0.15">
      <c r="A77" s="81">
        <f>IFERROR(IF(OR(AND($I63="する",TRIM($I77)=""),AND($I63="しない",NOT(ISBLANK($I77)))),1001,0),3)</f>
        <v>0</v>
      </c>
      <c r="B77" s="81"/>
      <c r="C77" s="99"/>
      <c r="D77" s="100">
        <v>6</v>
      </c>
      <c r="E77" s="76" t="s">
        <v>112</v>
      </c>
      <c r="I77" s="6"/>
      <c r="J77" s="6"/>
      <c r="K77" s="6"/>
      <c r="L77" s="6"/>
      <c r="M77" s="6"/>
      <c r="N77" s="6"/>
      <c r="O77" s="6"/>
      <c r="P77" s="6"/>
      <c r="Q77" s="6"/>
      <c r="R77" s="6"/>
      <c r="S77" s="6"/>
      <c r="T77" s="6"/>
      <c r="U77" s="6"/>
      <c r="V77" s="6"/>
      <c r="W77" s="6"/>
      <c r="X77" s="6"/>
      <c r="Y77" s="6"/>
      <c r="Z77" s="104"/>
    </row>
    <row r="78" spans="1:26" ht="20.100000000000001" customHeight="1" x14ac:dyDescent="0.15">
      <c r="A78" s="81"/>
      <c r="B78" s="81"/>
      <c r="C78" s="108"/>
      <c r="D78" s="105"/>
      <c r="E78" s="105"/>
      <c r="F78" s="105"/>
      <c r="G78" s="105"/>
      <c r="H78" s="105"/>
      <c r="I78" s="102"/>
      <c r="J78" s="118" t="s">
        <v>125</v>
      </c>
      <c r="K78" s="106"/>
      <c r="L78" s="106"/>
      <c r="M78" s="106"/>
      <c r="N78" s="106"/>
      <c r="O78" s="106"/>
      <c r="P78" s="106"/>
      <c r="Q78" s="106"/>
      <c r="R78" s="106"/>
      <c r="S78" s="106"/>
      <c r="T78" s="106"/>
      <c r="U78" s="106"/>
      <c r="V78" s="106"/>
      <c r="W78" s="106"/>
      <c r="X78" s="106"/>
      <c r="Y78" s="106"/>
      <c r="Z78" s="104"/>
    </row>
    <row r="79" spans="1:26" ht="20.100000000000001" customHeight="1" x14ac:dyDescent="0.15">
      <c r="A79" s="81">
        <f>IFERROR(IF(OR(AND($I63="する",OR(TRIM($I79)="", NOT(OR(IFERROR(SEARCH(" ",$I79),0)&gt;0, IFERROR(SEARCH("　",$I79),0)&gt;0)))),AND($I63="しない",NOT(ISBLANK($I79)))),1001,0),3)</f>
        <v>0</v>
      </c>
      <c r="B79" s="81"/>
      <c r="C79" s="99"/>
      <c r="D79" s="100">
        <v>7</v>
      </c>
      <c r="E79" s="76" t="s">
        <v>113</v>
      </c>
      <c r="I79" s="6"/>
      <c r="J79" s="6"/>
      <c r="K79" s="6"/>
      <c r="L79" s="6"/>
      <c r="M79" s="6"/>
      <c r="N79" s="6"/>
      <c r="O79" s="6"/>
      <c r="P79" s="6"/>
      <c r="Q79" s="6"/>
      <c r="R79" s="6"/>
      <c r="S79" s="6"/>
      <c r="T79" s="6"/>
      <c r="U79" s="6"/>
      <c r="V79" s="6"/>
      <c r="W79" s="6"/>
      <c r="X79" s="6"/>
      <c r="Y79" s="6"/>
      <c r="Z79" s="104"/>
    </row>
    <row r="80" spans="1:26" ht="20.100000000000001" customHeight="1" x14ac:dyDescent="0.15">
      <c r="A80" s="81"/>
      <c r="B80" s="81"/>
      <c r="C80" s="108"/>
      <c r="D80" s="105"/>
      <c r="E80" s="129" t="s">
        <v>119</v>
      </c>
      <c r="F80" s="105"/>
      <c r="G80" s="105"/>
      <c r="H80" s="105"/>
      <c r="I80" s="111"/>
      <c r="J80" s="107" t="s">
        <v>114</v>
      </c>
      <c r="K80" s="107"/>
      <c r="L80" s="107"/>
      <c r="M80" s="107"/>
      <c r="N80" s="107"/>
      <c r="O80" s="107"/>
      <c r="P80" s="107"/>
      <c r="Q80" s="107"/>
      <c r="R80" s="107"/>
      <c r="S80" s="107"/>
      <c r="T80" s="107"/>
      <c r="U80" s="107"/>
      <c r="V80" s="107"/>
      <c r="W80" s="107"/>
      <c r="X80" s="107"/>
      <c r="Y80" s="107"/>
      <c r="Z80" s="104"/>
    </row>
    <row r="81" spans="1:27" ht="20.100000000000001" customHeight="1" x14ac:dyDescent="0.15">
      <c r="A81" s="81">
        <f>IFERROR(IF(OR(AND($I63="する",OR(TRIM($I81)="", NOT(OR(IFERROR(SEARCH(" ",$I81),0)&gt;0, IFERROR(SEARCH("　",$I81),0)&gt;0)))),AND($I63="しない",NOT(ISBLANK($I81)))),1001,0),3)</f>
        <v>0</v>
      </c>
      <c r="B81" s="81"/>
      <c r="C81" s="99"/>
      <c r="D81" s="100">
        <v>8</v>
      </c>
      <c r="E81" s="76" t="s">
        <v>113</v>
      </c>
      <c r="I81" s="6"/>
      <c r="J81" s="6"/>
      <c r="K81" s="6"/>
      <c r="L81" s="6"/>
      <c r="M81" s="6"/>
      <c r="N81" s="6"/>
      <c r="O81" s="6"/>
      <c r="P81" s="6"/>
      <c r="Q81" s="6"/>
      <c r="R81" s="6"/>
      <c r="S81" s="6"/>
      <c r="T81" s="6"/>
      <c r="U81" s="6"/>
      <c r="V81" s="6"/>
      <c r="W81" s="6"/>
      <c r="X81" s="6"/>
      <c r="Y81" s="6"/>
      <c r="Z81" s="104"/>
    </row>
    <row r="82" spans="1:27" ht="20.100000000000001" customHeight="1" x14ac:dyDescent="0.15">
      <c r="A82" s="81"/>
      <c r="B82" s="81"/>
      <c r="C82" s="108"/>
      <c r="D82" s="105"/>
      <c r="E82" s="105"/>
      <c r="F82" s="105"/>
      <c r="G82" s="105"/>
      <c r="H82" s="105"/>
      <c r="I82" s="111"/>
      <c r="J82" s="107" t="s">
        <v>5</v>
      </c>
      <c r="K82" s="107"/>
      <c r="L82" s="107"/>
      <c r="M82" s="107"/>
      <c r="N82" s="107"/>
      <c r="O82" s="107"/>
      <c r="P82" s="107"/>
      <c r="Q82" s="107"/>
      <c r="R82" s="107"/>
      <c r="S82" s="107"/>
      <c r="T82" s="107"/>
      <c r="U82" s="107"/>
      <c r="V82" s="107"/>
      <c r="W82" s="107"/>
      <c r="X82" s="107"/>
      <c r="Y82" s="107"/>
      <c r="Z82" s="104"/>
    </row>
    <row r="83" spans="1:27" ht="20.100000000000001" customHeight="1" x14ac:dyDescent="0.15">
      <c r="A83" s="81">
        <f>IFERROR(IF(OR(AND($I63="する",NOT(AND(TRIM($I83)&lt;&gt;"",ISNUMBER(VALUE(SUBSTITUTE($I83,"-",""))),IFERROR(SEARCH("-",$I83),0)&gt;0))), AND($I63="しない",NOT(ISBLANK($I83)))),1001,0),3)</f>
        <v>0</v>
      </c>
      <c r="B83" s="81"/>
      <c r="C83" s="99"/>
      <c r="D83" s="100">
        <v>9</v>
      </c>
      <c r="E83" s="76" t="s">
        <v>3</v>
      </c>
      <c r="I83" s="6"/>
      <c r="J83" s="6"/>
      <c r="K83" s="6"/>
      <c r="L83" s="6"/>
      <c r="M83" s="6"/>
      <c r="O83" s="112" t="s">
        <v>102</v>
      </c>
      <c r="P83" s="1"/>
      <c r="Q83" s="76" t="s">
        <v>103</v>
      </c>
      <c r="Y83" s="106"/>
      <c r="Z83" s="104"/>
    </row>
    <row r="84" spans="1:27" ht="20.100000000000001" customHeight="1" x14ac:dyDescent="0.15">
      <c r="A84" s="81">
        <f>IFERROR(IF(AND($I63="しない",NOT(ISBLANK($P83))),1001,0),3)</f>
        <v>0</v>
      </c>
      <c r="B84" s="81"/>
      <c r="C84" s="108"/>
      <c r="D84" s="105"/>
      <c r="E84" s="105"/>
      <c r="F84" s="105"/>
      <c r="G84" s="105"/>
      <c r="H84" s="105"/>
      <c r="I84" s="102"/>
      <c r="J84" s="107" t="s">
        <v>115</v>
      </c>
      <c r="K84" s="106"/>
      <c r="L84" s="106"/>
      <c r="M84" s="106"/>
      <c r="N84" s="106"/>
      <c r="O84" s="106"/>
      <c r="P84" s="106"/>
      <c r="Q84" s="106"/>
      <c r="R84" s="106"/>
      <c r="S84" s="106"/>
      <c r="T84" s="106"/>
      <c r="U84" s="106"/>
      <c r="V84" s="106"/>
      <c r="W84" s="106"/>
      <c r="X84" s="106"/>
      <c r="Y84" s="106"/>
      <c r="Z84" s="104"/>
    </row>
    <row r="85" spans="1:27" ht="20.100000000000001" customHeight="1" x14ac:dyDescent="0.15">
      <c r="A85" s="81">
        <f>IFERROR(IF(OR(AND($I63="する",NOT(AND(TRIM($I85)&lt;&gt;"",ISNUMBER(VALUE(SUBSTITUTE($I85,"-",""))),IFERROR(SEARCH("-",$I85),0)&gt;0))), AND($I63="しない",NOT(ISBLANK($I85)))),1001,0),3)</f>
        <v>0</v>
      </c>
      <c r="B85" s="81"/>
      <c r="C85" s="99"/>
      <c r="D85" s="100">
        <v>10</v>
      </c>
      <c r="E85" s="76" t="s">
        <v>4</v>
      </c>
      <c r="I85" s="6"/>
      <c r="J85" s="6"/>
      <c r="K85" s="6"/>
      <c r="L85" s="6"/>
      <c r="M85" s="6"/>
      <c r="N85" s="106"/>
      <c r="O85" s="106"/>
      <c r="P85" s="106"/>
      <c r="Q85" s="106"/>
      <c r="R85" s="106"/>
      <c r="S85" s="106"/>
      <c r="T85" s="106"/>
      <c r="U85" s="106"/>
      <c r="V85" s="106"/>
      <c r="W85" s="106"/>
      <c r="X85" s="106"/>
      <c r="Y85" s="106"/>
      <c r="Z85" s="104"/>
    </row>
    <row r="86" spans="1:27" ht="30" customHeight="1" x14ac:dyDescent="0.15">
      <c r="A86" s="81"/>
      <c r="B86" s="81"/>
      <c r="C86" s="108"/>
      <c r="D86" s="105"/>
      <c r="E86" s="105"/>
      <c r="F86" s="105"/>
      <c r="G86" s="105"/>
      <c r="H86" s="105"/>
      <c r="I86" s="102"/>
      <c r="J86" s="113" t="s">
        <v>228</v>
      </c>
      <c r="K86" s="113"/>
      <c r="L86" s="113"/>
      <c r="M86" s="113"/>
      <c r="N86" s="113"/>
      <c r="O86" s="113"/>
      <c r="P86" s="113"/>
      <c r="Q86" s="113"/>
      <c r="R86" s="113"/>
      <c r="S86" s="113"/>
      <c r="T86" s="113"/>
      <c r="U86" s="113"/>
      <c r="V86" s="113"/>
      <c r="W86" s="113"/>
      <c r="X86" s="113"/>
      <c r="Y86" s="113"/>
      <c r="Z86" s="104"/>
    </row>
    <row r="87" spans="1:27" ht="20.100000000000001" customHeight="1" x14ac:dyDescent="0.15">
      <c r="A87" s="81">
        <f>IFERROR(IF(OR(AND($I63="する",NOT(IFERROR(SEARCH("@",$I87),0)&gt;0)),AND($I63="しない",NOT(ISBLANK($I87)))),1001,0),3)</f>
        <v>0</v>
      </c>
      <c r="B87" s="81"/>
      <c r="C87" s="108"/>
      <c r="D87" s="100">
        <v>11</v>
      </c>
      <c r="E87" s="76" t="s">
        <v>109</v>
      </c>
      <c r="I87" s="6"/>
      <c r="J87" s="6"/>
      <c r="K87" s="6"/>
      <c r="L87" s="6"/>
      <c r="M87" s="6"/>
      <c r="N87" s="6"/>
      <c r="O87" s="6"/>
      <c r="P87" s="6"/>
      <c r="Q87" s="45"/>
      <c r="R87" s="6"/>
      <c r="S87" s="6"/>
      <c r="T87" s="6"/>
      <c r="U87" s="6"/>
      <c r="V87" s="6"/>
      <c r="W87" s="6"/>
      <c r="X87" s="6"/>
      <c r="Y87" s="6"/>
      <c r="Z87" s="104"/>
    </row>
    <row r="88" spans="1:27" ht="20.100000000000001" customHeight="1" x14ac:dyDescent="0.15">
      <c r="A88" s="81"/>
      <c r="B88" s="81"/>
      <c r="C88" s="108"/>
      <c r="D88" s="100"/>
      <c r="I88" s="102"/>
      <c r="J88" s="114" t="s">
        <v>133</v>
      </c>
      <c r="K88" s="130"/>
      <c r="L88" s="106"/>
      <c r="M88" s="106"/>
      <c r="N88" s="106"/>
      <c r="O88" s="106"/>
      <c r="P88" s="106"/>
      <c r="Q88" s="131"/>
      <c r="R88" s="106"/>
      <c r="S88" s="106"/>
      <c r="T88" s="106"/>
      <c r="U88" s="106"/>
      <c r="V88" s="106"/>
      <c r="W88" s="106"/>
      <c r="X88" s="106"/>
      <c r="Y88" s="106"/>
      <c r="Z88" s="105"/>
      <c r="AA88" s="117"/>
    </row>
    <row r="89" spans="1:27" ht="20.100000000000001" customHeight="1" x14ac:dyDescent="0.15">
      <c r="A89" s="81"/>
      <c r="B89" s="81"/>
      <c r="C89" s="120"/>
      <c r="D89" s="121"/>
      <c r="E89" s="121"/>
      <c r="F89" s="121"/>
      <c r="G89" s="121"/>
      <c r="H89" s="121"/>
      <c r="I89" s="132"/>
      <c r="J89" s="133"/>
      <c r="K89" s="134"/>
      <c r="L89" s="133"/>
      <c r="M89" s="133"/>
      <c r="N89" s="133"/>
      <c r="O89" s="133"/>
      <c r="P89" s="133"/>
      <c r="Q89" s="135"/>
      <c r="R89" s="133"/>
      <c r="S89" s="133"/>
      <c r="T89" s="133"/>
      <c r="U89" s="133"/>
      <c r="V89" s="133"/>
      <c r="W89" s="133"/>
      <c r="X89" s="133"/>
      <c r="Y89" s="133"/>
      <c r="Z89" s="121"/>
      <c r="AA89" s="117"/>
    </row>
    <row r="90" spans="1:27" ht="20.100000000000001" customHeight="1" x14ac:dyDescent="0.15">
      <c r="A90" s="81"/>
      <c r="B90" s="81"/>
      <c r="C90" s="105"/>
      <c r="D90" s="105"/>
      <c r="E90" s="105"/>
      <c r="F90" s="105"/>
      <c r="G90" s="105"/>
      <c r="H90" s="105"/>
      <c r="I90" s="125"/>
      <c r="J90" s="105"/>
      <c r="K90" s="136"/>
      <c r="L90" s="105"/>
      <c r="M90" s="105"/>
      <c r="N90" s="105"/>
      <c r="O90" s="105"/>
      <c r="P90" s="105"/>
      <c r="Q90" s="105"/>
      <c r="R90" s="105"/>
      <c r="S90" s="105"/>
      <c r="T90" s="105"/>
      <c r="U90" s="105"/>
      <c r="V90" s="105"/>
      <c r="W90" s="105"/>
      <c r="X90" s="105"/>
      <c r="Y90" s="105"/>
      <c r="Z90" s="105"/>
    </row>
    <row r="91" spans="1:27" ht="15.75" hidden="1" customHeight="1" x14ac:dyDescent="0.15">
      <c r="A91" s="81"/>
      <c r="B91" s="81"/>
      <c r="C91" s="105"/>
      <c r="D91" s="105"/>
      <c r="E91" s="105"/>
      <c r="F91" s="105"/>
      <c r="G91" s="105"/>
      <c r="H91" s="105"/>
      <c r="I91" s="125"/>
      <c r="J91" s="105"/>
      <c r="K91" s="136"/>
      <c r="L91" s="105"/>
      <c r="M91" s="105"/>
      <c r="N91" s="105"/>
      <c r="O91" s="105"/>
      <c r="P91" s="105"/>
      <c r="Q91" s="105"/>
      <c r="R91" s="105"/>
      <c r="S91" s="105"/>
      <c r="T91" s="105"/>
      <c r="U91" s="105"/>
      <c r="V91" s="105"/>
      <c r="W91" s="105"/>
      <c r="X91" s="105"/>
      <c r="Y91" s="105"/>
      <c r="Z91" s="105"/>
    </row>
    <row r="92" spans="1:27" ht="15.75" hidden="1" customHeight="1" x14ac:dyDescent="0.15">
      <c r="A92" s="81"/>
      <c r="B92" s="81"/>
      <c r="C92" s="105"/>
      <c r="D92" s="105"/>
      <c r="E92" s="105"/>
      <c r="F92" s="105"/>
      <c r="G92" s="105"/>
      <c r="H92" s="105"/>
      <c r="I92" s="125"/>
      <c r="J92" s="105"/>
      <c r="K92" s="136"/>
      <c r="L92" s="105"/>
      <c r="M92" s="105"/>
      <c r="N92" s="105"/>
      <c r="O92" s="105"/>
      <c r="P92" s="105"/>
      <c r="Q92" s="105"/>
      <c r="R92" s="105"/>
      <c r="S92" s="105"/>
      <c r="T92" s="105"/>
      <c r="U92" s="105"/>
      <c r="V92" s="105"/>
      <c r="W92" s="105"/>
      <c r="X92" s="105"/>
      <c r="Y92" s="105"/>
      <c r="Z92" s="105"/>
    </row>
    <row r="93" spans="1:27" ht="15.75" hidden="1" customHeight="1" x14ac:dyDescent="0.15">
      <c r="A93" s="81"/>
      <c r="B93" s="81"/>
      <c r="C93" s="105"/>
      <c r="D93" s="105"/>
      <c r="E93" s="105"/>
      <c r="F93" s="105"/>
      <c r="G93" s="105"/>
      <c r="H93" s="105"/>
      <c r="I93" s="125"/>
      <c r="J93" s="105"/>
      <c r="K93" s="136"/>
      <c r="L93" s="105"/>
      <c r="M93" s="105"/>
      <c r="N93" s="105"/>
      <c r="O93" s="105"/>
      <c r="P93" s="105"/>
      <c r="Q93" s="105"/>
      <c r="R93" s="105"/>
      <c r="S93" s="105"/>
      <c r="T93" s="105"/>
      <c r="U93" s="105"/>
      <c r="V93" s="105"/>
      <c r="W93" s="105"/>
      <c r="X93" s="105"/>
      <c r="Y93" s="105"/>
      <c r="Z93" s="105"/>
    </row>
    <row r="94" spans="1:27" ht="15.75" hidden="1" customHeight="1" x14ac:dyDescent="0.15">
      <c r="A94" s="81"/>
      <c r="B94" s="81"/>
      <c r="C94" s="105"/>
      <c r="D94" s="105"/>
      <c r="E94" s="105"/>
      <c r="F94" s="105"/>
      <c r="G94" s="105"/>
      <c r="H94" s="105"/>
      <c r="I94" s="125"/>
      <c r="J94" s="105"/>
      <c r="K94" s="136"/>
      <c r="L94" s="105"/>
      <c r="M94" s="105"/>
      <c r="N94" s="105"/>
      <c r="O94" s="105"/>
      <c r="P94" s="105"/>
      <c r="Q94" s="105"/>
      <c r="R94" s="105"/>
      <c r="S94" s="105"/>
      <c r="T94" s="105"/>
      <c r="U94" s="105"/>
      <c r="V94" s="105"/>
      <c r="W94" s="105"/>
      <c r="X94" s="105"/>
      <c r="Y94" s="105"/>
      <c r="Z94" s="105"/>
    </row>
    <row r="95" spans="1:27" ht="15.75" hidden="1" customHeight="1" x14ac:dyDescent="0.15">
      <c r="A95" s="81"/>
      <c r="B95" s="81"/>
      <c r="C95" s="105"/>
      <c r="D95" s="105"/>
      <c r="E95" s="105"/>
      <c r="F95" s="105"/>
      <c r="G95" s="105"/>
      <c r="H95" s="105"/>
      <c r="I95" s="125"/>
      <c r="J95" s="105"/>
      <c r="K95" s="136"/>
      <c r="L95" s="105"/>
      <c r="M95" s="105"/>
      <c r="N95" s="105"/>
      <c r="O95" s="105"/>
      <c r="P95" s="105"/>
      <c r="Q95" s="105"/>
      <c r="R95" s="105"/>
      <c r="S95" s="105"/>
      <c r="T95" s="105"/>
      <c r="U95" s="105"/>
      <c r="V95" s="105"/>
      <c r="W95" s="105"/>
      <c r="X95" s="105"/>
      <c r="Y95" s="105"/>
      <c r="Z95" s="105"/>
    </row>
    <row r="96" spans="1:27" ht="15.75" hidden="1" customHeight="1" x14ac:dyDescent="0.15">
      <c r="A96" s="81"/>
      <c r="B96" s="81"/>
      <c r="C96" s="105"/>
      <c r="D96" s="105"/>
      <c r="E96" s="105"/>
      <c r="F96" s="105"/>
      <c r="G96" s="105"/>
      <c r="H96" s="105"/>
      <c r="I96" s="125"/>
      <c r="J96" s="105"/>
      <c r="K96" s="136"/>
      <c r="L96" s="105"/>
      <c r="M96" s="105"/>
      <c r="N96" s="105"/>
      <c r="O96" s="105"/>
      <c r="P96" s="105"/>
      <c r="Q96" s="105"/>
      <c r="R96" s="105"/>
      <c r="S96" s="105"/>
      <c r="T96" s="105"/>
      <c r="U96" s="105"/>
      <c r="V96" s="105"/>
      <c r="W96" s="105"/>
      <c r="X96" s="105"/>
      <c r="Y96" s="105"/>
      <c r="Z96" s="105"/>
    </row>
    <row r="97" spans="1:26" ht="15.75" hidden="1" customHeight="1" x14ac:dyDescent="0.15">
      <c r="A97" s="81"/>
      <c r="B97" s="81"/>
      <c r="C97" s="105"/>
      <c r="D97" s="105"/>
      <c r="E97" s="105"/>
      <c r="F97" s="105"/>
      <c r="G97" s="105"/>
      <c r="H97" s="105"/>
      <c r="I97" s="125"/>
      <c r="J97" s="105"/>
      <c r="K97" s="136"/>
      <c r="L97" s="105"/>
      <c r="M97" s="105"/>
      <c r="N97" s="105"/>
      <c r="O97" s="105"/>
      <c r="P97" s="105"/>
      <c r="Q97" s="105"/>
      <c r="R97" s="105"/>
      <c r="S97" s="105"/>
      <c r="T97" s="105"/>
      <c r="U97" s="105"/>
      <c r="V97" s="105"/>
      <c r="W97" s="105"/>
      <c r="X97" s="105"/>
      <c r="Y97" s="105"/>
      <c r="Z97" s="105"/>
    </row>
    <row r="98" spans="1:26" ht="15.75" hidden="1" customHeight="1" x14ac:dyDescent="0.15">
      <c r="A98" s="81"/>
      <c r="B98" s="81"/>
      <c r="C98" s="105"/>
      <c r="D98" s="105"/>
      <c r="E98" s="105"/>
      <c r="F98" s="105"/>
      <c r="G98" s="105"/>
      <c r="H98" s="105"/>
      <c r="I98" s="125"/>
      <c r="J98" s="105"/>
      <c r="K98" s="136"/>
      <c r="L98" s="105"/>
      <c r="M98" s="105"/>
      <c r="N98" s="105"/>
      <c r="O98" s="105"/>
      <c r="P98" s="105"/>
      <c r="Q98" s="105"/>
      <c r="R98" s="105"/>
      <c r="S98" s="105"/>
      <c r="T98" s="105"/>
      <c r="U98" s="105"/>
      <c r="V98" s="105"/>
      <c r="W98" s="105"/>
      <c r="X98" s="105"/>
      <c r="Y98" s="105"/>
      <c r="Z98" s="105"/>
    </row>
    <row r="99" spans="1:26" ht="15.75" hidden="1" customHeight="1" x14ac:dyDescent="0.15">
      <c r="A99" s="81"/>
      <c r="B99" s="81"/>
      <c r="C99" s="105"/>
      <c r="D99" s="105"/>
      <c r="E99" s="105"/>
      <c r="F99" s="105"/>
      <c r="G99" s="105"/>
      <c r="H99" s="105"/>
      <c r="I99" s="125"/>
      <c r="J99" s="105"/>
      <c r="K99" s="136"/>
      <c r="L99" s="105"/>
      <c r="M99" s="105"/>
      <c r="N99" s="105"/>
      <c r="O99" s="105"/>
      <c r="P99" s="105"/>
      <c r="Q99" s="105"/>
      <c r="R99" s="105"/>
      <c r="S99" s="105"/>
      <c r="T99" s="105"/>
      <c r="U99" s="105"/>
      <c r="V99" s="105"/>
      <c r="W99" s="105"/>
      <c r="X99" s="105"/>
      <c r="Y99" s="105"/>
      <c r="Z99" s="105"/>
    </row>
    <row r="100" spans="1:26" ht="15.75" hidden="1" customHeight="1" x14ac:dyDescent="0.15">
      <c r="A100" s="81"/>
      <c r="B100" s="81"/>
      <c r="C100" s="105"/>
      <c r="D100" s="105"/>
      <c r="E100" s="105"/>
      <c r="F100" s="105"/>
      <c r="G100" s="105"/>
      <c r="H100" s="105"/>
      <c r="I100" s="125"/>
      <c r="J100" s="105"/>
      <c r="K100" s="136"/>
      <c r="L100" s="105"/>
      <c r="M100" s="105"/>
      <c r="N100" s="105"/>
      <c r="O100" s="105"/>
      <c r="P100" s="105"/>
      <c r="Q100" s="105"/>
      <c r="R100" s="105"/>
      <c r="S100" s="105"/>
      <c r="T100" s="105"/>
      <c r="U100" s="105"/>
      <c r="V100" s="105"/>
      <c r="W100" s="105"/>
      <c r="X100" s="105"/>
      <c r="Y100" s="105"/>
      <c r="Z100" s="105"/>
    </row>
    <row r="101" spans="1:26" ht="15.75" hidden="1" customHeight="1" x14ac:dyDescent="0.15">
      <c r="A101" s="81"/>
      <c r="B101" s="81"/>
      <c r="C101" s="105"/>
      <c r="D101" s="105"/>
      <c r="E101" s="105"/>
      <c r="F101" s="105"/>
      <c r="G101" s="105"/>
      <c r="H101" s="105"/>
      <c r="I101" s="125"/>
      <c r="J101" s="105"/>
      <c r="K101" s="136"/>
      <c r="L101" s="105"/>
      <c r="M101" s="105"/>
      <c r="N101" s="105"/>
      <c r="O101" s="105"/>
      <c r="P101" s="105"/>
      <c r="Q101" s="105"/>
      <c r="R101" s="105"/>
      <c r="S101" s="105"/>
      <c r="T101" s="105"/>
      <c r="U101" s="105"/>
      <c r="V101" s="105"/>
      <c r="W101" s="105"/>
      <c r="X101" s="105"/>
      <c r="Y101" s="105"/>
      <c r="Z101" s="105"/>
    </row>
    <row r="102" spans="1:26" ht="15.75" hidden="1" customHeight="1" x14ac:dyDescent="0.15">
      <c r="A102" s="81"/>
      <c r="B102" s="81"/>
      <c r="C102" s="105"/>
      <c r="D102" s="105"/>
      <c r="E102" s="105"/>
      <c r="F102" s="105"/>
      <c r="G102" s="105"/>
      <c r="H102" s="105"/>
      <c r="I102" s="125"/>
      <c r="J102" s="105"/>
      <c r="K102" s="136"/>
      <c r="L102" s="105"/>
      <c r="M102" s="105"/>
      <c r="N102" s="105"/>
      <c r="O102" s="105"/>
      <c r="P102" s="105"/>
      <c r="Q102" s="105"/>
      <c r="R102" s="105"/>
      <c r="S102" s="105"/>
      <c r="T102" s="105"/>
      <c r="U102" s="105"/>
      <c r="V102" s="105"/>
      <c r="W102" s="105"/>
      <c r="X102" s="105"/>
      <c r="Y102" s="105"/>
      <c r="Z102" s="105"/>
    </row>
    <row r="103" spans="1:26" ht="15.75" hidden="1" customHeight="1" x14ac:dyDescent="0.15">
      <c r="A103" s="81"/>
      <c r="B103" s="81"/>
      <c r="C103" s="105"/>
      <c r="D103" s="105"/>
      <c r="E103" s="105"/>
      <c r="F103" s="105"/>
      <c r="G103" s="105"/>
      <c r="H103" s="105"/>
      <c r="I103" s="125"/>
      <c r="J103" s="105"/>
      <c r="K103" s="136"/>
      <c r="L103" s="105"/>
      <c r="M103" s="105"/>
      <c r="N103" s="105"/>
      <c r="O103" s="105"/>
      <c r="P103" s="105"/>
      <c r="Q103" s="105"/>
      <c r="R103" s="105"/>
      <c r="S103" s="105"/>
      <c r="T103" s="105"/>
      <c r="U103" s="105"/>
      <c r="V103" s="105"/>
      <c r="W103" s="105"/>
      <c r="X103" s="105"/>
      <c r="Y103" s="105"/>
      <c r="Z103" s="105"/>
    </row>
    <row r="104" spans="1:26" ht="15.75" hidden="1" customHeight="1" x14ac:dyDescent="0.15">
      <c r="A104" s="81"/>
      <c r="B104" s="81"/>
      <c r="C104" s="105"/>
      <c r="D104" s="105"/>
      <c r="E104" s="105"/>
      <c r="F104" s="105"/>
      <c r="G104" s="105"/>
      <c r="H104" s="105"/>
      <c r="I104" s="125"/>
      <c r="J104" s="105"/>
      <c r="K104" s="136"/>
      <c r="L104" s="105"/>
      <c r="M104" s="105"/>
      <c r="N104" s="105"/>
      <c r="O104" s="105"/>
      <c r="P104" s="105"/>
      <c r="Q104" s="105"/>
      <c r="R104" s="105"/>
      <c r="S104" s="105"/>
      <c r="T104" s="105"/>
      <c r="U104" s="105"/>
      <c r="V104" s="105"/>
      <c r="W104" s="105"/>
      <c r="X104" s="105"/>
      <c r="Y104" s="105"/>
      <c r="Z104" s="105"/>
    </row>
    <row r="105" spans="1:26" ht="15.75" hidden="1" customHeight="1" x14ac:dyDescent="0.15">
      <c r="A105" s="81"/>
      <c r="B105" s="81"/>
      <c r="C105" s="105"/>
      <c r="D105" s="105"/>
      <c r="E105" s="105"/>
      <c r="F105" s="105"/>
      <c r="G105" s="105"/>
      <c r="H105" s="105"/>
      <c r="I105" s="125"/>
      <c r="J105" s="105"/>
      <c r="K105" s="136"/>
      <c r="L105" s="105"/>
      <c r="M105" s="105"/>
      <c r="N105" s="105"/>
      <c r="O105" s="105"/>
      <c r="P105" s="105"/>
      <c r="Q105" s="105"/>
      <c r="R105" s="105"/>
      <c r="S105" s="105"/>
      <c r="T105" s="105"/>
      <c r="U105" s="105"/>
      <c r="V105" s="105"/>
      <c r="W105" s="105"/>
      <c r="X105" s="105"/>
      <c r="Y105" s="105"/>
      <c r="Z105" s="105"/>
    </row>
    <row r="106" spans="1:26" ht="15.75" hidden="1" customHeight="1" x14ac:dyDescent="0.15">
      <c r="A106" s="81"/>
      <c r="B106" s="81"/>
      <c r="C106" s="105"/>
      <c r="D106" s="105"/>
      <c r="E106" s="105"/>
      <c r="F106" s="105"/>
      <c r="G106" s="105"/>
      <c r="H106" s="105"/>
      <c r="I106" s="125"/>
      <c r="J106" s="105"/>
      <c r="K106" s="136"/>
      <c r="L106" s="105"/>
      <c r="M106" s="105"/>
      <c r="N106" s="105"/>
      <c r="O106" s="105"/>
      <c r="P106" s="105"/>
      <c r="Q106" s="105"/>
      <c r="R106" s="105"/>
      <c r="S106" s="105"/>
      <c r="T106" s="105"/>
      <c r="U106" s="105"/>
      <c r="V106" s="105"/>
      <c r="W106" s="105"/>
      <c r="X106" s="105"/>
      <c r="Y106" s="105"/>
      <c r="Z106" s="105"/>
    </row>
    <row r="107" spans="1:26" ht="15.75" hidden="1" customHeight="1" x14ac:dyDescent="0.15">
      <c r="A107" s="81"/>
      <c r="B107" s="81"/>
      <c r="C107" s="105"/>
      <c r="D107" s="105"/>
      <c r="E107" s="105"/>
      <c r="F107" s="105"/>
      <c r="G107" s="105"/>
      <c r="H107" s="105"/>
      <c r="I107" s="125"/>
      <c r="J107" s="105"/>
      <c r="K107" s="136"/>
      <c r="L107" s="105"/>
      <c r="M107" s="105"/>
      <c r="N107" s="105"/>
      <c r="O107" s="105"/>
      <c r="P107" s="105"/>
      <c r="Q107" s="105"/>
      <c r="R107" s="105"/>
      <c r="S107" s="105"/>
      <c r="T107" s="105"/>
      <c r="U107" s="105"/>
      <c r="V107" s="105"/>
      <c r="W107" s="105"/>
      <c r="X107" s="105"/>
      <c r="Y107" s="105"/>
      <c r="Z107" s="105"/>
    </row>
    <row r="108" spans="1:26" ht="20.100000000000001" customHeight="1" x14ac:dyDescent="0.15">
      <c r="A108" s="81"/>
      <c r="B108" s="81"/>
      <c r="C108" s="105"/>
      <c r="D108" s="105"/>
      <c r="E108" s="105"/>
      <c r="F108" s="105"/>
      <c r="G108" s="105"/>
      <c r="H108" s="105"/>
      <c r="I108" s="125"/>
      <c r="J108" s="105"/>
      <c r="K108" s="136"/>
      <c r="L108" s="105"/>
      <c r="M108" s="105"/>
      <c r="N108" s="105"/>
      <c r="O108" s="105"/>
      <c r="P108" s="105"/>
      <c r="Q108" s="105"/>
      <c r="R108" s="105"/>
      <c r="S108" s="105"/>
      <c r="T108" s="105"/>
      <c r="U108" s="105"/>
      <c r="V108" s="105"/>
      <c r="W108" s="105"/>
      <c r="X108" s="105"/>
      <c r="Y108" s="105"/>
      <c r="Z108" s="105"/>
    </row>
    <row r="109" spans="1:26" ht="20.100000000000001" customHeight="1" x14ac:dyDescent="0.15">
      <c r="A109" s="81"/>
      <c r="B109" s="81"/>
      <c r="C109" s="92" t="s">
        <v>107</v>
      </c>
      <c r="D109" s="93"/>
      <c r="E109" s="93"/>
      <c r="F109" s="93"/>
      <c r="G109" s="93"/>
      <c r="H109" s="94"/>
      <c r="Q109" s="137"/>
    </row>
    <row r="110" spans="1:26" ht="15" customHeight="1" x14ac:dyDescent="0.15">
      <c r="A110" s="81"/>
      <c r="B110" s="81"/>
      <c r="C110" s="138"/>
      <c r="D110" s="139"/>
      <c r="E110" s="139"/>
      <c r="F110" s="139"/>
      <c r="G110" s="139"/>
      <c r="H110" s="139"/>
      <c r="I110" s="140"/>
      <c r="J110" s="97"/>
      <c r="K110" s="140"/>
      <c r="L110" s="97"/>
      <c r="M110" s="97"/>
      <c r="N110" s="97"/>
      <c r="O110" s="97"/>
      <c r="P110" s="97"/>
      <c r="Q110" s="141"/>
      <c r="R110" s="97"/>
      <c r="S110" s="97"/>
      <c r="T110" s="97"/>
      <c r="U110" s="97"/>
      <c r="V110" s="97"/>
      <c r="W110" s="97"/>
      <c r="X110" s="97"/>
      <c r="Y110" s="97"/>
      <c r="Z110" s="98"/>
    </row>
    <row r="111" spans="1:26" ht="30" customHeight="1" x14ac:dyDescent="0.15">
      <c r="A111" s="81"/>
      <c r="B111" s="81"/>
      <c r="C111" s="138"/>
      <c r="D111" s="142" t="s">
        <v>128</v>
      </c>
      <c r="E111" s="142"/>
      <c r="F111" s="142"/>
      <c r="G111" s="142"/>
      <c r="H111" s="142"/>
      <c r="I111" s="142"/>
      <c r="J111" s="142"/>
      <c r="K111" s="142"/>
      <c r="L111" s="142"/>
      <c r="M111" s="142"/>
      <c r="N111" s="142"/>
      <c r="O111" s="142"/>
      <c r="P111" s="142"/>
      <c r="Q111" s="142"/>
      <c r="R111" s="142"/>
      <c r="S111" s="142"/>
      <c r="T111" s="142"/>
      <c r="U111" s="142"/>
      <c r="V111" s="142"/>
      <c r="W111" s="142"/>
      <c r="X111" s="142"/>
      <c r="Y111" s="142"/>
      <c r="Z111" s="104"/>
    </row>
    <row r="112" spans="1:26" ht="20.100000000000001" customHeight="1" x14ac:dyDescent="0.15">
      <c r="A112" s="81"/>
      <c r="B112" s="81"/>
      <c r="C112" s="99"/>
      <c r="D112" s="100">
        <v>1</v>
      </c>
      <c r="E112" s="76" t="s">
        <v>105</v>
      </c>
      <c r="I112" s="6"/>
      <c r="J112" s="6"/>
      <c r="K112" s="6"/>
      <c r="L112" s="6"/>
      <c r="M112" s="6"/>
      <c r="N112" s="6"/>
      <c r="O112" s="6"/>
      <c r="P112" s="6"/>
      <c r="Q112" s="46"/>
      <c r="R112" s="6"/>
      <c r="S112" s="6"/>
      <c r="T112" s="6"/>
      <c r="U112" s="6"/>
      <c r="V112" s="6"/>
      <c r="W112" s="6"/>
      <c r="X112" s="6"/>
      <c r="Y112" s="6"/>
      <c r="Z112" s="104"/>
    </row>
    <row r="113" spans="1:26" ht="20.100000000000001" customHeight="1" x14ac:dyDescent="0.15">
      <c r="A113" s="81"/>
      <c r="B113" s="81"/>
      <c r="C113" s="99"/>
      <c r="D113" s="100"/>
      <c r="E113" s="105"/>
      <c r="F113" s="105"/>
      <c r="G113" s="105"/>
      <c r="H113" s="105"/>
      <c r="I113" s="111"/>
      <c r="J113" s="107" t="s">
        <v>106</v>
      </c>
      <c r="K113" s="130"/>
      <c r="L113" s="106"/>
      <c r="M113" s="106"/>
      <c r="N113" s="106"/>
      <c r="O113" s="106"/>
      <c r="P113" s="106"/>
      <c r="Q113" s="143"/>
      <c r="R113" s="106"/>
      <c r="S113" s="106"/>
      <c r="T113" s="106"/>
      <c r="U113" s="106"/>
      <c r="V113" s="106"/>
      <c r="W113" s="106"/>
      <c r="X113" s="106"/>
      <c r="Y113" s="106"/>
      <c r="Z113" s="104"/>
    </row>
    <row r="114" spans="1:26" ht="20.100000000000001" customHeight="1" x14ac:dyDescent="0.15">
      <c r="A114" s="81">
        <f>IFERROR(IF(AND(TRIM($I114)&lt;&gt;"", NOT(OR(IFERROR(SEARCH(" ",$I114),0)&gt;0, IFERROR(SEARCH("　",$I114),0)&gt;0))),1001,0),3)</f>
        <v>0</v>
      </c>
      <c r="B114" s="81"/>
      <c r="C114" s="99"/>
      <c r="D114" s="100">
        <f>D112+1</f>
        <v>2</v>
      </c>
      <c r="E114" s="76" t="s">
        <v>122</v>
      </c>
      <c r="I114" s="6"/>
      <c r="J114" s="6"/>
      <c r="K114" s="6"/>
      <c r="L114" s="6"/>
      <c r="M114" s="6"/>
      <c r="N114" s="6"/>
      <c r="O114" s="6"/>
      <c r="P114" s="6"/>
      <c r="Q114" s="6"/>
      <c r="R114" s="6"/>
      <c r="S114" s="6"/>
      <c r="T114" s="6"/>
      <c r="U114" s="6"/>
      <c r="V114" s="6"/>
      <c r="W114" s="6"/>
      <c r="X114" s="6"/>
      <c r="Y114" s="6"/>
      <c r="Z114" s="104"/>
    </row>
    <row r="115" spans="1:26" ht="20.100000000000001" customHeight="1" x14ac:dyDescent="0.15">
      <c r="A115" s="81"/>
      <c r="B115" s="81"/>
      <c r="C115" s="99"/>
      <c r="D115" s="100"/>
      <c r="E115" s="105"/>
      <c r="F115" s="105"/>
      <c r="G115" s="105"/>
      <c r="H115" s="105"/>
      <c r="I115" s="111"/>
      <c r="J115" s="107" t="s">
        <v>114</v>
      </c>
      <c r="K115" s="107"/>
      <c r="L115" s="107"/>
      <c r="M115" s="107"/>
      <c r="N115" s="107"/>
      <c r="O115" s="107"/>
      <c r="P115" s="107"/>
      <c r="Q115" s="107"/>
      <c r="R115" s="107"/>
      <c r="S115" s="107"/>
      <c r="T115" s="107"/>
      <c r="U115" s="107"/>
      <c r="V115" s="107"/>
      <c r="W115" s="107"/>
      <c r="X115" s="107"/>
      <c r="Y115" s="107"/>
      <c r="Z115" s="104"/>
    </row>
    <row r="116" spans="1:26" ht="20.100000000000001" customHeight="1" x14ac:dyDescent="0.15">
      <c r="A116" s="81">
        <f>IFERROR(IF(AND(TRIM($I116)&lt;&gt;"", NOT(OR(IFERROR(SEARCH(" ",$I116),0)&gt;0, IFERROR(SEARCH("　",$I116),0)&gt;0))),1001,0),3)</f>
        <v>0</v>
      </c>
      <c r="B116" s="81"/>
      <c r="C116" s="99"/>
      <c r="D116" s="100">
        <f>D114+1</f>
        <v>3</v>
      </c>
      <c r="E116" s="76" t="s">
        <v>123</v>
      </c>
      <c r="I116" s="6"/>
      <c r="J116" s="6"/>
      <c r="K116" s="6"/>
      <c r="L116" s="6"/>
      <c r="M116" s="6"/>
      <c r="N116" s="6"/>
      <c r="O116" s="6"/>
      <c r="P116" s="6"/>
      <c r="Q116" s="6"/>
      <c r="R116" s="6"/>
      <c r="S116" s="6"/>
      <c r="T116" s="6"/>
      <c r="U116" s="6"/>
      <c r="V116" s="6"/>
      <c r="W116" s="6"/>
      <c r="X116" s="6"/>
      <c r="Y116" s="6"/>
      <c r="Z116" s="104"/>
    </row>
    <row r="117" spans="1:26" ht="20.100000000000001" customHeight="1" x14ac:dyDescent="0.15">
      <c r="A117" s="81"/>
      <c r="B117" s="81"/>
      <c r="C117" s="99"/>
      <c r="D117" s="105"/>
      <c r="E117" s="105"/>
      <c r="F117" s="105"/>
      <c r="G117" s="105"/>
      <c r="H117" s="105"/>
      <c r="I117" s="111"/>
      <c r="J117" s="107" t="s">
        <v>5</v>
      </c>
      <c r="K117" s="107"/>
      <c r="L117" s="107"/>
      <c r="M117" s="107"/>
      <c r="N117" s="107"/>
      <c r="O117" s="107"/>
      <c r="P117" s="107"/>
      <c r="Q117" s="107"/>
      <c r="R117" s="107"/>
      <c r="S117" s="107"/>
      <c r="T117" s="107"/>
      <c r="U117" s="107"/>
      <c r="V117" s="107"/>
      <c r="W117" s="107"/>
      <c r="X117" s="107"/>
      <c r="Y117" s="107"/>
      <c r="Z117" s="104"/>
    </row>
    <row r="118" spans="1:26" ht="20.100000000000001" customHeight="1" x14ac:dyDescent="0.15">
      <c r="A118" s="81"/>
      <c r="B118" s="81"/>
      <c r="C118" s="99"/>
      <c r="D118" s="100">
        <f>D116+1</f>
        <v>4</v>
      </c>
      <c r="E118" s="76" t="s">
        <v>0</v>
      </c>
      <c r="I118" s="43"/>
      <c r="J118" s="44"/>
      <c r="K118" s="44"/>
      <c r="L118" s="44"/>
      <c r="M118" s="44"/>
      <c r="N118" s="105"/>
      <c r="O118" s="105"/>
      <c r="P118" s="105"/>
      <c r="Q118" s="105"/>
      <c r="R118" s="105"/>
      <c r="S118" s="105"/>
      <c r="T118" s="105"/>
      <c r="U118" s="105"/>
      <c r="V118" s="105"/>
      <c r="W118" s="105"/>
      <c r="X118" s="105"/>
      <c r="Y118" s="105"/>
      <c r="Z118" s="104"/>
    </row>
    <row r="119" spans="1:26" ht="20.100000000000001" customHeight="1" x14ac:dyDescent="0.15">
      <c r="A119" s="81"/>
      <c r="B119" s="81"/>
      <c r="C119" s="99"/>
      <c r="D119" s="100"/>
      <c r="E119" s="105"/>
      <c r="F119" s="105"/>
      <c r="G119" s="105"/>
      <c r="H119" s="105"/>
      <c r="I119" s="102"/>
      <c r="J119" s="107" t="s">
        <v>136</v>
      </c>
      <c r="K119" s="106"/>
      <c r="L119" s="106"/>
      <c r="M119" s="106"/>
      <c r="N119" s="106"/>
      <c r="O119" s="106"/>
      <c r="P119" s="106"/>
      <c r="Q119" s="106"/>
      <c r="R119" s="106"/>
      <c r="S119" s="106"/>
      <c r="T119" s="106"/>
      <c r="U119" s="106"/>
      <c r="V119" s="106"/>
      <c r="W119" s="106"/>
      <c r="X119" s="106"/>
      <c r="Y119" s="106"/>
      <c r="Z119" s="104"/>
    </row>
    <row r="120" spans="1:26" ht="20.100000000000001" customHeight="1" x14ac:dyDescent="0.15">
      <c r="A120" s="81">
        <f>IFERROR(IF(AND(TRIM($I120)&lt;&gt;"", AND(OR(ISERROR(FIND("@"&amp;LEFT($I120,3)&amp;"@", 都道府県3))=FALSE, ISERROR(FIND("@"&amp;LEFT($I120,4)&amp;"@",都道府県4))=FALSE))=FALSE),1001,0),3)</f>
        <v>0</v>
      </c>
      <c r="B120" s="81"/>
      <c r="C120" s="99"/>
      <c r="D120" s="100">
        <f>D118+1</f>
        <v>5</v>
      </c>
      <c r="E120" s="76" t="s">
        <v>108</v>
      </c>
      <c r="I120" s="27"/>
      <c r="J120" s="27"/>
      <c r="K120" s="27"/>
      <c r="L120" s="27"/>
      <c r="M120" s="27"/>
      <c r="N120" s="27"/>
      <c r="O120" s="27"/>
      <c r="P120" s="27"/>
      <c r="Q120" s="28"/>
      <c r="R120" s="27"/>
      <c r="S120" s="27"/>
      <c r="T120" s="27"/>
      <c r="U120" s="27"/>
      <c r="V120" s="27"/>
      <c r="W120" s="27"/>
      <c r="X120" s="27"/>
      <c r="Y120" s="27"/>
      <c r="Z120" s="104"/>
    </row>
    <row r="121" spans="1:26" ht="20.100000000000001" customHeight="1" x14ac:dyDescent="0.15">
      <c r="A121" s="81"/>
      <c r="B121" s="81"/>
      <c r="C121" s="99"/>
      <c r="D121" s="100"/>
      <c r="E121" s="105"/>
      <c r="F121" s="105"/>
      <c r="G121" s="105"/>
      <c r="H121" s="105"/>
      <c r="I121" s="102"/>
      <c r="J121" s="107" t="s">
        <v>120</v>
      </c>
      <c r="K121" s="106"/>
      <c r="L121" s="106"/>
      <c r="M121" s="106"/>
      <c r="N121" s="106"/>
      <c r="O121" s="106"/>
      <c r="P121" s="106"/>
      <c r="Q121" s="106"/>
      <c r="R121" s="106"/>
      <c r="S121" s="106"/>
      <c r="T121" s="106"/>
      <c r="U121" s="106"/>
      <c r="V121" s="106"/>
      <c r="W121" s="106"/>
      <c r="X121" s="106"/>
      <c r="Y121" s="106"/>
      <c r="Z121" s="104"/>
    </row>
    <row r="122" spans="1:26" ht="20.100000000000001" customHeight="1" x14ac:dyDescent="0.15">
      <c r="A122" s="81">
        <f>IFERROR(IF(AND(TRIM($I122)&lt;&gt;"", NOT(AND(ISNUMBER(VALUE(SUBSTITUTE($I122,"-",""))), IFERROR(SEARCH("-",$I122),0)&gt;0))),1001,0),3)</f>
        <v>0</v>
      </c>
      <c r="B122" s="81"/>
      <c r="C122" s="99"/>
      <c r="D122" s="100">
        <f>D120+1</f>
        <v>6</v>
      </c>
      <c r="E122" s="76" t="s">
        <v>3</v>
      </c>
      <c r="I122" s="6"/>
      <c r="J122" s="6"/>
      <c r="K122" s="6"/>
      <c r="L122" s="6"/>
      <c r="M122" s="6"/>
      <c r="O122" s="112" t="s">
        <v>102</v>
      </c>
      <c r="P122" s="1"/>
      <c r="Q122" s="76" t="s">
        <v>103</v>
      </c>
      <c r="Y122" s="106"/>
      <c r="Z122" s="104"/>
    </row>
    <row r="123" spans="1:26" ht="20.100000000000001" customHeight="1" x14ac:dyDescent="0.15">
      <c r="A123" s="81"/>
      <c r="B123" s="81"/>
      <c r="C123" s="108"/>
      <c r="D123" s="105"/>
      <c r="E123" s="105"/>
      <c r="F123" s="105"/>
      <c r="G123" s="105"/>
      <c r="H123" s="105"/>
      <c r="I123" s="102"/>
      <c r="J123" s="107" t="s">
        <v>121</v>
      </c>
      <c r="K123" s="106"/>
      <c r="L123" s="106"/>
      <c r="M123" s="106"/>
      <c r="N123" s="106"/>
      <c r="O123" s="106"/>
      <c r="P123" s="106"/>
      <c r="Q123" s="106"/>
      <c r="R123" s="106"/>
      <c r="S123" s="106"/>
      <c r="T123" s="106"/>
      <c r="U123" s="106"/>
      <c r="V123" s="106"/>
      <c r="W123" s="106"/>
      <c r="X123" s="106"/>
      <c r="Y123" s="106"/>
      <c r="Z123" s="104"/>
    </row>
    <row r="124" spans="1:26" ht="20.100000000000001" customHeight="1" x14ac:dyDescent="0.15">
      <c r="A124" s="81">
        <f>IFERROR(IF(AND(TRIM($I124)&lt;&gt;"", NOT(AND(ISNUMBER(VALUE(SUBSTITUTE($I124,"-",""))), IFERROR(SEARCH("-",$I124),0)&gt;0))),1001,0),3)</f>
        <v>0</v>
      </c>
      <c r="B124" s="81"/>
      <c r="C124" s="99"/>
      <c r="D124" s="100">
        <f>D122+1</f>
        <v>7</v>
      </c>
      <c r="E124" s="76" t="s">
        <v>4</v>
      </c>
      <c r="I124" s="6"/>
      <c r="J124" s="6"/>
      <c r="K124" s="6"/>
      <c r="L124" s="6"/>
      <c r="M124" s="6"/>
      <c r="N124" s="106"/>
      <c r="O124" s="106"/>
      <c r="P124" s="106"/>
      <c r="Q124" s="106"/>
      <c r="R124" s="106"/>
      <c r="S124" s="106"/>
      <c r="T124" s="106"/>
      <c r="U124" s="106"/>
      <c r="V124" s="106"/>
      <c r="W124" s="106"/>
      <c r="X124" s="106"/>
      <c r="Y124" s="106"/>
      <c r="Z124" s="104"/>
    </row>
    <row r="125" spans="1:26" ht="20.100000000000001" customHeight="1" x14ac:dyDescent="0.15">
      <c r="A125" s="81"/>
      <c r="B125" s="81"/>
      <c r="C125" s="108"/>
      <c r="D125" s="105"/>
      <c r="E125" s="105"/>
      <c r="F125" s="105"/>
      <c r="G125" s="105"/>
      <c r="H125" s="105"/>
      <c r="I125" s="102"/>
      <c r="J125" s="107" t="s">
        <v>121</v>
      </c>
      <c r="K125" s="106"/>
      <c r="L125" s="106"/>
      <c r="M125" s="106"/>
      <c r="N125" s="106"/>
      <c r="O125" s="106"/>
      <c r="P125" s="106"/>
      <c r="Q125" s="106"/>
      <c r="R125" s="106"/>
      <c r="S125" s="106"/>
      <c r="T125" s="106"/>
      <c r="U125" s="106"/>
      <c r="V125" s="106"/>
      <c r="W125" s="106"/>
      <c r="X125" s="106"/>
      <c r="Y125" s="106"/>
      <c r="Z125" s="104"/>
    </row>
    <row r="126" spans="1:26" ht="20.100000000000001" customHeight="1" x14ac:dyDescent="0.15">
      <c r="A126" s="81">
        <f>IFERROR(IF(AND(TRIM($I126)&lt;&gt;"", NOT(IFERROR(SEARCH("@",$I126),0)&gt;0)),1001,0),3)</f>
        <v>0</v>
      </c>
      <c r="B126" s="81"/>
      <c r="C126" s="99"/>
      <c r="D126" s="100">
        <f>D124+1</f>
        <v>8</v>
      </c>
      <c r="E126" s="76" t="s">
        <v>109</v>
      </c>
      <c r="I126" s="6"/>
      <c r="J126" s="6"/>
      <c r="K126" s="6"/>
      <c r="L126" s="6"/>
      <c r="M126" s="6"/>
      <c r="N126" s="6"/>
      <c r="O126" s="6"/>
      <c r="P126" s="6"/>
      <c r="Q126" s="45"/>
      <c r="R126" s="6"/>
      <c r="S126" s="6"/>
      <c r="T126" s="6"/>
      <c r="U126" s="6"/>
      <c r="V126" s="6"/>
      <c r="W126" s="6"/>
      <c r="X126" s="6"/>
      <c r="Y126" s="6"/>
      <c r="Z126" s="104"/>
    </row>
    <row r="127" spans="1:26" ht="20.100000000000001" customHeight="1" x14ac:dyDescent="0.15">
      <c r="A127" s="81"/>
      <c r="B127" s="81"/>
      <c r="C127" s="108"/>
      <c r="D127" s="105"/>
      <c r="E127" s="105"/>
      <c r="F127" s="105"/>
      <c r="G127" s="105"/>
      <c r="H127" s="105"/>
      <c r="I127" s="102"/>
      <c r="J127" s="114" t="s">
        <v>134</v>
      </c>
      <c r="K127" s="130"/>
      <c r="L127" s="106"/>
      <c r="M127" s="106"/>
      <c r="N127" s="106"/>
      <c r="O127" s="106"/>
      <c r="P127" s="106"/>
      <c r="Q127" s="131"/>
      <c r="R127" s="106"/>
      <c r="S127" s="106"/>
      <c r="T127" s="106"/>
      <c r="U127" s="106"/>
      <c r="V127" s="106"/>
      <c r="W127" s="106"/>
      <c r="X127" s="106"/>
      <c r="Y127" s="106"/>
      <c r="Z127" s="104"/>
    </row>
    <row r="128" spans="1:26" ht="20.100000000000001" customHeight="1" x14ac:dyDescent="0.15">
      <c r="A128" s="81"/>
      <c r="B128" s="81"/>
      <c r="C128" s="120"/>
      <c r="D128" s="121"/>
      <c r="E128" s="121"/>
      <c r="F128" s="121"/>
      <c r="G128" s="121"/>
      <c r="H128" s="121"/>
      <c r="I128" s="123"/>
      <c r="J128" s="122"/>
      <c r="K128" s="123"/>
      <c r="L128" s="122"/>
      <c r="M128" s="122"/>
      <c r="N128" s="122"/>
      <c r="O128" s="122"/>
      <c r="P128" s="122"/>
      <c r="Q128" s="144"/>
      <c r="R128" s="122"/>
      <c r="S128" s="122"/>
      <c r="T128" s="122"/>
      <c r="U128" s="122"/>
      <c r="V128" s="122"/>
      <c r="W128" s="122"/>
      <c r="X128" s="122"/>
      <c r="Y128" s="122"/>
      <c r="Z128" s="124"/>
    </row>
    <row r="129" spans="1:26" ht="20.100000000000001" customHeight="1" x14ac:dyDescent="0.15">
      <c r="A129" s="81"/>
      <c r="B129" s="81"/>
      <c r="C129" s="105"/>
      <c r="D129" s="105"/>
      <c r="E129" s="105"/>
      <c r="F129" s="105"/>
      <c r="G129" s="105"/>
      <c r="H129" s="105"/>
      <c r="I129" s="126"/>
      <c r="J129" s="126"/>
      <c r="K129" s="126"/>
      <c r="L129" s="126"/>
      <c r="M129" s="126"/>
      <c r="N129" s="126"/>
      <c r="O129" s="126"/>
      <c r="P129" s="126"/>
      <c r="Q129" s="145"/>
      <c r="R129" s="126"/>
      <c r="S129" s="126"/>
      <c r="T129" s="126"/>
      <c r="U129" s="126"/>
      <c r="V129" s="126"/>
      <c r="W129" s="126"/>
      <c r="X129" s="126"/>
      <c r="Y129" s="126"/>
      <c r="Z129" s="105"/>
    </row>
    <row r="130" spans="1:26" ht="15.75" hidden="1" customHeight="1" x14ac:dyDescent="0.15">
      <c r="A130" s="81"/>
      <c r="B130" s="81"/>
      <c r="C130" s="105"/>
      <c r="D130" s="105"/>
      <c r="E130" s="105"/>
      <c r="F130" s="105"/>
      <c r="G130" s="105"/>
      <c r="H130" s="105"/>
      <c r="I130" s="126"/>
      <c r="J130" s="126"/>
      <c r="K130" s="126"/>
      <c r="L130" s="126"/>
      <c r="M130" s="126"/>
      <c r="N130" s="126"/>
      <c r="O130" s="126"/>
      <c r="P130" s="126"/>
      <c r="Q130" s="145"/>
      <c r="R130" s="126"/>
      <c r="S130" s="126"/>
      <c r="T130" s="126"/>
      <c r="U130" s="126"/>
      <c r="V130" s="126"/>
      <c r="W130" s="126"/>
      <c r="X130" s="126"/>
      <c r="Y130" s="126"/>
      <c r="Z130" s="105"/>
    </row>
    <row r="131" spans="1:26" ht="15.75" hidden="1" customHeight="1" x14ac:dyDescent="0.15">
      <c r="A131" s="81"/>
      <c r="B131" s="81"/>
      <c r="C131" s="105"/>
      <c r="D131" s="105"/>
      <c r="E131" s="105"/>
      <c r="F131" s="105"/>
      <c r="G131" s="105"/>
      <c r="H131" s="105"/>
      <c r="I131" s="126"/>
      <c r="J131" s="126"/>
      <c r="K131" s="126"/>
      <c r="L131" s="126"/>
      <c r="M131" s="126"/>
      <c r="N131" s="126"/>
      <c r="O131" s="126"/>
      <c r="P131" s="126"/>
      <c r="Q131" s="145"/>
      <c r="R131" s="126"/>
      <c r="S131" s="126"/>
      <c r="T131" s="126"/>
      <c r="U131" s="126"/>
      <c r="V131" s="126"/>
      <c r="W131" s="126"/>
      <c r="X131" s="126"/>
      <c r="Y131" s="126"/>
      <c r="Z131" s="105"/>
    </row>
    <row r="132" spans="1:26" ht="15.75" hidden="1" customHeight="1" x14ac:dyDescent="0.15">
      <c r="A132" s="81"/>
      <c r="B132" s="81"/>
      <c r="C132" s="105"/>
      <c r="D132" s="105"/>
      <c r="E132" s="105"/>
      <c r="F132" s="105"/>
      <c r="G132" s="105"/>
      <c r="H132" s="105"/>
      <c r="I132" s="126"/>
      <c r="J132" s="126"/>
      <c r="K132" s="126"/>
      <c r="L132" s="126"/>
      <c r="M132" s="126"/>
      <c r="N132" s="126"/>
      <c r="O132" s="126"/>
      <c r="P132" s="126"/>
      <c r="Q132" s="145"/>
      <c r="R132" s="126"/>
      <c r="S132" s="126"/>
      <c r="T132" s="126"/>
      <c r="U132" s="126"/>
      <c r="V132" s="126"/>
      <c r="W132" s="126"/>
      <c r="X132" s="126"/>
      <c r="Y132" s="126"/>
      <c r="Z132" s="105"/>
    </row>
    <row r="133" spans="1:26" ht="15.75" hidden="1" customHeight="1" x14ac:dyDescent="0.15">
      <c r="A133" s="81"/>
      <c r="B133" s="81"/>
      <c r="C133" s="105"/>
      <c r="D133" s="105"/>
      <c r="E133" s="105"/>
      <c r="F133" s="105"/>
      <c r="G133" s="105"/>
      <c r="H133" s="105"/>
      <c r="I133" s="126"/>
      <c r="J133" s="126"/>
      <c r="K133" s="126"/>
      <c r="L133" s="126"/>
      <c r="M133" s="126"/>
      <c r="N133" s="126"/>
      <c r="O133" s="126"/>
      <c r="P133" s="126"/>
      <c r="Q133" s="145"/>
      <c r="R133" s="126"/>
      <c r="S133" s="126"/>
      <c r="T133" s="126"/>
      <c r="U133" s="126"/>
      <c r="V133" s="126"/>
      <c r="W133" s="126"/>
      <c r="X133" s="126"/>
      <c r="Y133" s="126"/>
      <c r="Z133" s="105"/>
    </row>
    <row r="134" spans="1:26" ht="15.75" hidden="1" customHeight="1" x14ac:dyDescent="0.15">
      <c r="A134" s="81"/>
      <c r="B134" s="81"/>
      <c r="C134" s="105"/>
      <c r="D134" s="105"/>
      <c r="E134" s="105"/>
      <c r="F134" s="105"/>
      <c r="G134" s="105"/>
      <c r="H134" s="105"/>
      <c r="I134" s="126"/>
      <c r="J134" s="126"/>
      <c r="K134" s="126"/>
      <c r="L134" s="126"/>
      <c r="M134" s="126"/>
      <c r="N134" s="126"/>
      <c r="O134" s="126"/>
      <c r="P134" s="126"/>
      <c r="Q134" s="145"/>
      <c r="R134" s="126"/>
      <c r="S134" s="126"/>
      <c r="T134" s="126"/>
      <c r="U134" s="126"/>
      <c r="V134" s="126"/>
      <c r="W134" s="126"/>
      <c r="X134" s="126"/>
      <c r="Y134" s="126"/>
      <c r="Z134" s="105"/>
    </row>
    <row r="135" spans="1:26" ht="15.75" hidden="1" customHeight="1" x14ac:dyDescent="0.15">
      <c r="A135" s="81"/>
      <c r="B135" s="81"/>
      <c r="C135" s="105"/>
      <c r="D135" s="105"/>
      <c r="E135" s="105"/>
      <c r="F135" s="105"/>
      <c r="G135" s="105"/>
      <c r="H135" s="105"/>
      <c r="I135" s="126"/>
      <c r="J135" s="126"/>
      <c r="K135" s="126"/>
      <c r="L135" s="126"/>
      <c r="M135" s="126"/>
      <c r="N135" s="126"/>
      <c r="O135" s="126"/>
      <c r="P135" s="126"/>
      <c r="Q135" s="145"/>
      <c r="R135" s="126"/>
      <c r="S135" s="126"/>
      <c r="T135" s="126"/>
      <c r="U135" s="126"/>
      <c r="V135" s="126"/>
      <c r="W135" s="126"/>
      <c r="X135" s="126"/>
      <c r="Y135" s="126"/>
      <c r="Z135" s="105"/>
    </row>
    <row r="136" spans="1:26" ht="15.75" hidden="1" customHeight="1" x14ac:dyDescent="0.15">
      <c r="A136" s="81"/>
      <c r="B136" s="81"/>
      <c r="C136" s="105"/>
      <c r="D136" s="105"/>
      <c r="E136" s="105"/>
      <c r="F136" s="105"/>
      <c r="G136" s="105"/>
      <c r="H136" s="105"/>
      <c r="I136" s="126"/>
      <c r="J136" s="126"/>
      <c r="K136" s="126"/>
      <c r="L136" s="126"/>
      <c r="M136" s="126"/>
      <c r="N136" s="126"/>
      <c r="O136" s="126"/>
      <c r="P136" s="126"/>
      <c r="Q136" s="145"/>
      <c r="R136" s="126"/>
      <c r="S136" s="126"/>
      <c r="T136" s="126"/>
      <c r="U136" s="126"/>
      <c r="V136" s="126"/>
      <c r="W136" s="126"/>
      <c r="X136" s="126"/>
      <c r="Y136" s="126"/>
      <c r="Z136" s="105"/>
    </row>
    <row r="137" spans="1:26" ht="15.75" hidden="1" customHeight="1" x14ac:dyDescent="0.15">
      <c r="A137" s="81"/>
      <c r="B137" s="81"/>
      <c r="C137" s="105"/>
      <c r="D137" s="105"/>
      <c r="E137" s="105"/>
      <c r="F137" s="105"/>
      <c r="G137" s="105"/>
      <c r="H137" s="105"/>
      <c r="I137" s="126"/>
      <c r="J137" s="126"/>
      <c r="K137" s="126"/>
      <c r="L137" s="126"/>
      <c r="M137" s="126"/>
      <c r="N137" s="126"/>
      <c r="O137" s="126"/>
      <c r="P137" s="126"/>
      <c r="Q137" s="145"/>
      <c r="R137" s="126"/>
      <c r="S137" s="126"/>
      <c r="T137" s="126"/>
      <c r="U137" s="126"/>
      <c r="V137" s="126"/>
      <c r="W137" s="126"/>
      <c r="X137" s="126"/>
      <c r="Y137" s="126"/>
      <c r="Z137" s="105"/>
    </row>
    <row r="138" spans="1:26" ht="15.75" hidden="1" customHeight="1" x14ac:dyDescent="0.15">
      <c r="A138" s="81"/>
      <c r="B138" s="81"/>
      <c r="C138" s="105"/>
      <c r="D138" s="105"/>
      <c r="E138" s="105"/>
      <c r="F138" s="105"/>
      <c r="G138" s="105"/>
      <c r="H138" s="105"/>
      <c r="I138" s="126"/>
      <c r="J138" s="126"/>
      <c r="K138" s="126"/>
      <c r="L138" s="126"/>
      <c r="M138" s="126"/>
      <c r="N138" s="126"/>
      <c r="O138" s="126"/>
      <c r="P138" s="126"/>
      <c r="Q138" s="145"/>
      <c r="R138" s="126"/>
      <c r="S138" s="126"/>
      <c r="T138" s="126"/>
      <c r="U138" s="126"/>
      <c r="V138" s="126"/>
      <c r="W138" s="126"/>
      <c r="X138" s="126"/>
      <c r="Y138" s="126"/>
      <c r="Z138" s="105"/>
    </row>
    <row r="139" spans="1:26" ht="15.75" hidden="1" customHeight="1" x14ac:dyDescent="0.15">
      <c r="A139" s="81"/>
      <c r="B139" s="81"/>
      <c r="C139" s="105"/>
      <c r="D139" s="105"/>
      <c r="E139" s="105"/>
      <c r="F139" s="105"/>
      <c r="G139" s="105"/>
      <c r="H139" s="105"/>
      <c r="I139" s="126"/>
      <c r="J139" s="126"/>
      <c r="K139" s="126"/>
      <c r="L139" s="126"/>
      <c r="M139" s="126"/>
      <c r="N139" s="126"/>
      <c r="O139" s="126"/>
      <c r="P139" s="126"/>
      <c r="Q139" s="145"/>
      <c r="R139" s="126"/>
      <c r="S139" s="126"/>
      <c r="T139" s="126"/>
      <c r="U139" s="126"/>
      <c r="V139" s="126"/>
      <c r="W139" s="126"/>
      <c r="X139" s="126"/>
      <c r="Y139" s="126"/>
      <c r="Z139" s="105"/>
    </row>
    <row r="140" spans="1:26" ht="15.75" hidden="1" customHeight="1" x14ac:dyDescent="0.15">
      <c r="A140" s="81"/>
      <c r="B140" s="81"/>
      <c r="C140" s="105"/>
      <c r="D140" s="105"/>
      <c r="E140" s="105"/>
      <c r="F140" s="105"/>
      <c r="G140" s="105"/>
      <c r="H140" s="105"/>
      <c r="I140" s="126"/>
      <c r="J140" s="126"/>
      <c r="K140" s="126"/>
      <c r="L140" s="126"/>
      <c r="M140" s="126"/>
      <c r="N140" s="126"/>
      <c r="O140" s="126"/>
      <c r="P140" s="126"/>
      <c r="Q140" s="145"/>
      <c r="R140" s="126"/>
      <c r="S140" s="126"/>
      <c r="T140" s="126"/>
      <c r="U140" s="126"/>
      <c r="V140" s="126"/>
      <c r="W140" s="126"/>
      <c r="X140" s="126"/>
      <c r="Y140" s="126"/>
      <c r="Z140" s="105"/>
    </row>
    <row r="141" spans="1:26" ht="15.75" hidden="1" customHeight="1" x14ac:dyDescent="0.15">
      <c r="A141" s="81"/>
      <c r="B141" s="81"/>
      <c r="C141" s="105"/>
      <c r="D141" s="105"/>
      <c r="E141" s="105"/>
      <c r="F141" s="105"/>
      <c r="G141" s="105"/>
      <c r="H141" s="105"/>
      <c r="I141" s="126"/>
      <c r="J141" s="126"/>
      <c r="K141" s="126"/>
      <c r="L141" s="126"/>
      <c r="M141" s="126"/>
      <c r="N141" s="126"/>
      <c r="O141" s="126"/>
      <c r="P141" s="126"/>
      <c r="Q141" s="145"/>
      <c r="R141" s="126"/>
      <c r="S141" s="126"/>
      <c r="T141" s="126"/>
      <c r="U141" s="126"/>
      <c r="V141" s="126"/>
      <c r="W141" s="126"/>
      <c r="X141" s="126"/>
      <c r="Y141" s="126"/>
      <c r="Z141" s="105"/>
    </row>
    <row r="142" spans="1:26" ht="15.75" hidden="1" customHeight="1" x14ac:dyDescent="0.15">
      <c r="A142" s="81"/>
      <c r="B142" s="81"/>
      <c r="C142" s="105"/>
      <c r="D142" s="105"/>
      <c r="E142" s="105"/>
      <c r="F142" s="105"/>
      <c r="G142" s="105"/>
      <c r="H142" s="105"/>
      <c r="I142" s="126"/>
      <c r="J142" s="126"/>
      <c r="K142" s="126"/>
      <c r="L142" s="126"/>
      <c r="M142" s="126"/>
      <c r="N142" s="126"/>
      <c r="O142" s="126"/>
      <c r="P142" s="126"/>
      <c r="Q142" s="145"/>
      <c r="R142" s="126"/>
      <c r="S142" s="126"/>
      <c r="T142" s="126"/>
      <c r="U142" s="126"/>
      <c r="V142" s="126"/>
      <c r="W142" s="126"/>
      <c r="X142" s="126"/>
      <c r="Y142" s="126"/>
      <c r="Z142" s="105"/>
    </row>
    <row r="143" spans="1:26" ht="15.75" hidden="1" customHeight="1" x14ac:dyDescent="0.15">
      <c r="A143" s="81"/>
      <c r="B143" s="81"/>
      <c r="C143" s="105"/>
      <c r="D143" s="105"/>
      <c r="E143" s="105"/>
      <c r="F143" s="105"/>
      <c r="G143" s="105"/>
      <c r="H143" s="105"/>
      <c r="I143" s="126"/>
      <c r="J143" s="126"/>
      <c r="K143" s="126"/>
      <c r="L143" s="126"/>
      <c r="M143" s="126"/>
      <c r="N143" s="126"/>
      <c r="O143" s="126"/>
      <c r="P143" s="126"/>
      <c r="Q143" s="145"/>
      <c r="R143" s="126"/>
      <c r="S143" s="126"/>
      <c r="T143" s="126"/>
      <c r="U143" s="126"/>
      <c r="V143" s="126"/>
      <c r="W143" s="126"/>
      <c r="X143" s="126"/>
      <c r="Y143" s="126"/>
      <c r="Z143" s="105"/>
    </row>
    <row r="144" spans="1:26" ht="15.75" hidden="1" customHeight="1" x14ac:dyDescent="0.15">
      <c r="A144" s="81"/>
      <c r="B144" s="81"/>
      <c r="C144" s="105"/>
      <c r="D144" s="105"/>
      <c r="E144" s="105"/>
      <c r="F144" s="105"/>
      <c r="G144" s="105"/>
      <c r="H144" s="105"/>
      <c r="I144" s="126"/>
      <c r="J144" s="126"/>
      <c r="K144" s="126"/>
      <c r="L144" s="126"/>
      <c r="M144" s="126"/>
      <c r="N144" s="126"/>
      <c r="O144" s="126"/>
      <c r="P144" s="126"/>
      <c r="Q144" s="145"/>
      <c r="R144" s="126"/>
      <c r="S144" s="126"/>
      <c r="T144" s="126"/>
      <c r="U144" s="126"/>
      <c r="V144" s="126"/>
      <c r="W144" s="126"/>
      <c r="X144" s="126"/>
      <c r="Y144" s="126"/>
      <c r="Z144" s="105"/>
    </row>
    <row r="145" spans="1:26" ht="15.75" hidden="1" customHeight="1" x14ac:dyDescent="0.15">
      <c r="A145" s="81"/>
      <c r="B145" s="81"/>
      <c r="C145" s="105"/>
      <c r="D145" s="105"/>
      <c r="E145" s="105"/>
      <c r="F145" s="105"/>
      <c r="G145" s="105"/>
      <c r="H145" s="105"/>
      <c r="I145" s="126"/>
      <c r="J145" s="126"/>
      <c r="K145" s="126"/>
      <c r="L145" s="126"/>
      <c r="M145" s="126"/>
      <c r="N145" s="126"/>
      <c r="O145" s="126"/>
      <c r="P145" s="126"/>
      <c r="Q145" s="145"/>
      <c r="R145" s="126"/>
      <c r="S145" s="126"/>
      <c r="T145" s="126"/>
      <c r="U145" s="126"/>
      <c r="V145" s="126"/>
      <c r="W145" s="126"/>
      <c r="X145" s="126"/>
      <c r="Y145" s="126"/>
      <c r="Z145" s="105"/>
    </row>
    <row r="146" spans="1:26" ht="15.75" hidden="1" customHeight="1" x14ac:dyDescent="0.15">
      <c r="A146" s="81"/>
      <c r="B146" s="81"/>
      <c r="C146" s="105"/>
      <c r="D146" s="105"/>
      <c r="E146" s="105"/>
      <c r="F146" s="105"/>
      <c r="G146" s="105"/>
      <c r="H146" s="105"/>
      <c r="I146" s="126"/>
      <c r="J146" s="126"/>
      <c r="K146" s="126"/>
      <c r="L146" s="126"/>
      <c r="M146" s="126"/>
      <c r="N146" s="126"/>
      <c r="O146" s="126"/>
      <c r="P146" s="126"/>
      <c r="Q146" s="145"/>
      <c r="R146" s="126"/>
      <c r="S146" s="126"/>
      <c r="T146" s="126"/>
      <c r="U146" s="126"/>
      <c r="V146" s="126"/>
      <c r="W146" s="126"/>
      <c r="X146" s="126"/>
      <c r="Y146" s="126"/>
      <c r="Z146" s="105"/>
    </row>
    <row r="147" spans="1:26" ht="15.75" hidden="1" customHeight="1" x14ac:dyDescent="0.15">
      <c r="A147" s="81"/>
      <c r="B147" s="81"/>
      <c r="C147" s="105"/>
      <c r="D147" s="105"/>
      <c r="E147" s="105"/>
      <c r="F147" s="105"/>
      <c r="G147" s="105"/>
      <c r="H147" s="105"/>
      <c r="I147" s="126"/>
      <c r="J147" s="126"/>
      <c r="K147" s="126"/>
      <c r="L147" s="126"/>
      <c r="M147" s="126"/>
      <c r="N147" s="126"/>
      <c r="O147" s="126"/>
      <c r="P147" s="126"/>
      <c r="Q147" s="145"/>
      <c r="R147" s="126"/>
      <c r="S147" s="126"/>
      <c r="T147" s="126"/>
      <c r="U147" s="126"/>
      <c r="V147" s="126"/>
      <c r="W147" s="126"/>
      <c r="X147" s="126"/>
      <c r="Y147" s="126"/>
      <c r="Z147" s="105"/>
    </row>
    <row r="148" spans="1:26" ht="15.75" hidden="1" customHeight="1" x14ac:dyDescent="0.15">
      <c r="A148" s="81"/>
      <c r="B148" s="81"/>
      <c r="C148" s="105"/>
      <c r="D148" s="105"/>
      <c r="E148" s="105"/>
      <c r="F148" s="105"/>
      <c r="G148" s="105"/>
      <c r="H148" s="105"/>
      <c r="I148" s="126"/>
      <c r="J148" s="126"/>
      <c r="K148" s="126"/>
      <c r="L148" s="126"/>
      <c r="M148" s="126"/>
      <c r="N148" s="126"/>
      <c r="O148" s="126"/>
      <c r="P148" s="126"/>
      <c r="Q148" s="145"/>
      <c r="R148" s="126"/>
      <c r="S148" s="126"/>
      <c r="T148" s="126"/>
      <c r="U148" s="126"/>
      <c r="V148" s="126"/>
      <c r="W148" s="126"/>
      <c r="X148" s="126"/>
      <c r="Y148" s="126"/>
      <c r="Z148" s="105"/>
    </row>
    <row r="149" spans="1:26" ht="20.100000000000001" customHeight="1" x14ac:dyDescent="0.15">
      <c r="A149" s="81"/>
      <c r="B149" s="81"/>
      <c r="C149" s="105"/>
      <c r="D149" s="105"/>
      <c r="E149" s="105"/>
      <c r="F149" s="105"/>
      <c r="G149" s="105"/>
      <c r="H149" s="105"/>
      <c r="I149" s="126"/>
      <c r="J149" s="105"/>
      <c r="K149" s="105"/>
      <c r="L149" s="105"/>
      <c r="M149" s="105"/>
      <c r="N149" s="105"/>
      <c r="O149" s="105"/>
      <c r="P149" s="105"/>
      <c r="Q149" s="146"/>
      <c r="R149" s="105"/>
      <c r="S149" s="105"/>
      <c r="T149" s="105"/>
      <c r="U149" s="105"/>
      <c r="V149" s="105"/>
      <c r="W149" s="105"/>
      <c r="X149" s="105"/>
      <c r="Y149" s="105"/>
      <c r="Z149" s="105"/>
    </row>
    <row r="150" spans="1:26" ht="20.100000000000001" customHeight="1" x14ac:dyDescent="0.15">
      <c r="A150" s="81"/>
      <c r="B150" s="81"/>
      <c r="C150" s="92" t="s">
        <v>111</v>
      </c>
      <c r="D150" s="93"/>
      <c r="E150" s="93"/>
      <c r="F150" s="93"/>
      <c r="G150" s="93"/>
      <c r="H150" s="94"/>
      <c r="I150" s="127"/>
      <c r="K150" s="127"/>
    </row>
    <row r="151" spans="1:26" ht="20.100000000000001" customHeight="1" x14ac:dyDescent="0.15">
      <c r="A151" s="81"/>
      <c r="B151" s="81"/>
      <c r="C151" s="95"/>
      <c r="D151" s="96"/>
      <c r="E151" s="96"/>
      <c r="F151" s="96"/>
      <c r="G151" s="96"/>
      <c r="H151" s="96"/>
      <c r="I151" s="97"/>
      <c r="J151" s="97"/>
      <c r="K151" s="97"/>
      <c r="L151" s="97"/>
      <c r="M151" s="97"/>
      <c r="N151" s="97"/>
      <c r="O151" s="97"/>
      <c r="P151" s="97"/>
      <c r="Q151" s="97"/>
      <c r="R151" s="97"/>
      <c r="S151" s="97"/>
      <c r="T151" s="97"/>
      <c r="U151" s="97"/>
      <c r="V151" s="97"/>
      <c r="W151" s="97"/>
      <c r="X151" s="97"/>
      <c r="Y151" s="97"/>
      <c r="Z151" s="98"/>
    </row>
    <row r="152" spans="1:26" ht="20.100000000000001" customHeight="1" x14ac:dyDescent="0.15">
      <c r="A152" s="81"/>
      <c r="B152" s="81"/>
      <c r="C152" s="95"/>
      <c r="D152" s="147" t="s">
        <v>68</v>
      </c>
      <c r="E152" s="128"/>
      <c r="F152" s="128"/>
      <c r="G152" s="128"/>
      <c r="H152" s="128"/>
      <c r="I152" s="128"/>
      <c r="J152" s="128"/>
      <c r="K152" s="128"/>
      <c r="L152" s="128"/>
      <c r="M152" s="128"/>
      <c r="N152" s="128"/>
      <c r="O152" s="128"/>
      <c r="P152" s="128"/>
      <c r="Q152" s="128"/>
      <c r="R152" s="128"/>
      <c r="S152" s="128"/>
      <c r="T152" s="128"/>
      <c r="U152" s="128"/>
      <c r="V152" s="128"/>
      <c r="W152" s="128"/>
      <c r="X152" s="106"/>
      <c r="Y152" s="105"/>
      <c r="Z152" s="104"/>
    </row>
    <row r="153" spans="1:26" ht="20.100000000000001" customHeight="1" x14ac:dyDescent="0.15">
      <c r="A153" s="81">
        <f>IFERROR(IF(AND($I153&lt;&gt;"しない", $I153&lt;&gt;"する"),1001,0),3)</f>
        <v>0</v>
      </c>
      <c r="B153" s="81"/>
      <c r="C153" s="99"/>
      <c r="D153" s="100">
        <v>1</v>
      </c>
      <c r="E153" s="105" t="s">
        <v>69</v>
      </c>
      <c r="F153" s="105"/>
      <c r="G153" s="105"/>
      <c r="H153" s="105"/>
      <c r="I153" s="6" t="s">
        <v>137</v>
      </c>
      <c r="J153" s="39"/>
      <c r="K153" s="39"/>
      <c r="L153" s="39"/>
      <c r="M153" s="39"/>
      <c r="N153" s="105"/>
      <c r="O153" s="105"/>
      <c r="P153" s="105"/>
      <c r="Q153" s="105"/>
      <c r="R153" s="105"/>
      <c r="S153" s="105"/>
      <c r="T153" s="105"/>
      <c r="U153" s="105"/>
      <c r="Z153" s="148"/>
    </row>
    <row r="154" spans="1:26" ht="20.100000000000001" customHeight="1" x14ac:dyDescent="0.15">
      <c r="A154" s="81"/>
      <c r="B154" s="81"/>
      <c r="C154" s="108"/>
      <c r="D154" s="105"/>
      <c r="E154" s="105"/>
      <c r="F154" s="105"/>
      <c r="G154" s="105"/>
      <c r="H154" s="105"/>
      <c r="I154" s="149"/>
      <c r="J154" s="107" t="s">
        <v>70</v>
      </c>
      <c r="K154" s="107"/>
      <c r="L154" s="107"/>
      <c r="M154" s="107"/>
      <c r="N154" s="107"/>
      <c r="O154" s="107"/>
      <c r="P154" s="107"/>
      <c r="Q154" s="107"/>
      <c r="R154" s="107"/>
      <c r="S154" s="107"/>
      <c r="T154" s="107"/>
      <c r="U154" s="105"/>
      <c r="Z154" s="148"/>
    </row>
    <row r="155" spans="1:26" ht="20.100000000000001" customHeight="1" x14ac:dyDescent="0.15">
      <c r="A155" s="81">
        <f>IFERROR(IF(AND($I153="する",OR(TRIM($I155)="", NOT(OR(IFERROR(SEARCH(" ",$I155),0)&gt;0, IFERROR(SEARCH("　",$I155),0)&gt;0)))),1001,0),3)</f>
        <v>0</v>
      </c>
      <c r="B155" s="81"/>
      <c r="C155" s="99"/>
      <c r="D155" s="100">
        <v>2</v>
      </c>
      <c r="E155" s="76" t="s">
        <v>122</v>
      </c>
      <c r="I155" s="6"/>
      <c r="J155" s="6"/>
      <c r="K155" s="6"/>
      <c r="L155" s="6"/>
      <c r="M155" s="6"/>
      <c r="N155" s="6"/>
      <c r="O155" s="6"/>
      <c r="P155" s="6"/>
      <c r="Q155" s="6"/>
      <c r="R155" s="6"/>
      <c r="S155" s="6"/>
      <c r="T155" s="6"/>
      <c r="U155" s="6"/>
      <c r="V155" s="6"/>
      <c r="W155" s="6"/>
      <c r="X155" s="6"/>
      <c r="Y155" s="6"/>
      <c r="Z155" s="104"/>
    </row>
    <row r="156" spans="1:26" ht="20.100000000000001" customHeight="1" x14ac:dyDescent="0.15">
      <c r="A156" s="81"/>
      <c r="B156" s="81"/>
      <c r="C156" s="99"/>
      <c r="D156" s="100"/>
      <c r="E156" s="105"/>
      <c r="F156" s="105"/>
      <c r="G156" s="105"/>
      <c r="H156" s="105"/>
      <c r="I156" s="111"/>
      <c r="J156" s="107" t="s">
        <v>114</v>
      </c>
      <c r="K156" s="107"/>
      <c r="L156" s="107"/>
      <c r="M156" s="107"/>
      <c r="N156" s="107"/>
      <c r="O156" s="107"/>
      <c r="P156" s="107"/>
      <c r="Q156" s="107"/>
      <c r="R156" s="107"/>
      <c r="S156" s="107"/>
      <c r="T156" s="107"/>
      <c r="U156" s="107"/>
      <c r="V156" s="107"/>
      <c r="W156" s="107"/>
      <c r="X156" s="107"/>
      <c r="Y156" s="107"/>
      <c r="Z156" s="104"/>
    </row>
    <row r="157" spans="1:26" ht="20.100000000000001" customHeight="1" x14ac:dyDescent="0.15">
      <c r="A157" s="81">
        <f>IFERROR(IF(AND($I153="する",OR(TRIM($I157)="", NOT(OR(IFERROR(SEARCH(" ",$I157),0)&gt;0, IFERROR(SEARCH("　",$I157),0)&gt;0)))),1001,0),3)</f>
        <v>0</v>
      </c>
      <c r="B157" s="81"/>
      <c r="C157" s="99"/>
      <c r="D157" s="100">
        <v>3</v>
      </c>
      <c r="E157" s="76" t="s">
        <v>123</v>
      </c>
      <c r="I157" s="6"/>
      <c r="J157" s="6"/>
      <c r="K157" s="6"/>
      <c r="L157" s="6"/>
      <c r="M157" s="6"/>
      <c r="N157" s="6"/>
      <c r="O157" s="6"/>
      <c r="P157" s="6"/>
      <c r="Q157" s="6"/>
      <c r="R157" s="6"/>
      <c r="S157" s="6"/>
      <c r="T157" s="6"/>
      <c r="U157" s="6"/>
      <c r="V157" s="6"/>
      <c r="W157" s="6"/>
      <c r="X157" s="6"/>
      <c r="Y157" s="6"/>
      <c r="Z157" s="104"/>
    </row>
    <row r="158" spans="1:26" ht="20.100000000000001" customHeight="1" x14ac:dyDescent="0.15">
      <c r="A158" s="81"/>
      <c r="B158" s="81"/>
      <c r="C158" s="108"/>
      <c r="D158" s="105"/>
      <c r="E158" s="105"/>
      <c r="F158" s="105"/>
      <c r="G158" s="105"/>
      <c r="H158" s="105"/>
      <c r="I158" s="111"/>
      <c r="J158" s="107" t="s">
        <v>5</v>
      </c>
      <c r="K158" s="107"/>
      <c r="L158" s="107"/>
      <c r="M158" s="107"/>
      <c r="N158" s="107"/>
      <c r="O158" s="107"/>
      <c r="P158" s="107"/>
      <c r="Q158" s="107"/>
      <c r="R158" s="107"/>
      <c r="S158" s="107"/>
      <c r="T158" s="107"/>
      <c r="U158" s="107"/>
      <c r="V158" s="107"/>
      <c r="W158" s="107"/>
      <c r="X158" s="107"/>
      <c r="Y158" s="107"/>
      <c r="Z158" s="104"/>
    </row>
    <row r="159" spans="1:26" ht="20.100000000000001" customHeight="1" x14ac:dyDescent="0.15">
      <c r="A159" s="81">
        <f>IFERROR(IF(AND($I153="する",OR(TRIM($I159)="", LEN($I159)&lt;&gt;8, NOT(ISNUMBER(VALUE($I159))), IFERROR(SEARCH("-", $I159),0)&gt;0)),1001,0),3)</f>
        <v>0</v>
      </c>
      <c r="B159" s="81"/>
      <c r="C159" s="99"/>
      <c r="D159" s="100">
        <v>4</v>
      </c>
      <c r="E159" s="76" t="s">
        <v>100</v>
      </c>
      <c r="I159" s="6"/>
      <c r="J159" s="6"/>
      <c r="K159" s="6"/>
      <c r="L159" s="6"/>
      <c r="M159" s="6"/>
      <c r="N159" s="105"/>
      <c r="O159" s="105"/>
      <c r="P159" s="105"/>
      <c r="Q159" s="105"/>
      <c r="R159" s="105"/>
      <c r="S159" s="105"/>
      <c r="T159" s="105"/>
      <c r="U159" s="105"/>
      <c r="V159" s="105"/>
      <c r="W159" s="105"/>
      <c r="X159" s="105"/>
      <c r="Y159" s="105"/>
      <c r="Z159" s="104"/>
    </row>
    <row r="160" spans="1:26" ht="20.100000000000001" customHeight="1" x14ac:dyDescent="0.15">
      <c r="A160" s="81"/>
      <c r="B160" s="81"/>
      <c r="C160" s="108"/>
      <c r="D160" s="105"/>
      <c r="E160" s="105"/>
      <c r="F160" s="105"/>
      <c r="G160" s="105"/>
      <c r="H160" s="105"/>
      <c r="I160" s="102"/>
      <c r="J160" s="107" t="s">
        <v>127</v>
      </c>
      <c r="K160" s="106"/>
      <c r="L160" s="106"/>
      <c r="M160" s="106"/>
      <c r="N160" s="106"/>
      <c r="O160" s="106"/>
      <c r="P160" s="106"/>
      <c r="Q160" s="106"/>
      <c r="R160" s="106"/>
      <c r="S160" s="106"/>
      <c r="T160" s="106"/>
      <c r="U160" s="106"/>
      <c r="V160" s="106"/>
      <c r="W160" s="106"/>
      <c r="X160" s="106"/>
      <c r="Y160" s="106"/>
      <c r="Z160" s="104"/>
    </row>
    <row r="161" spans="1:27" ht="20.100000000000001" customHeight="1" x14ac:dyDescent="0.15">
      <c r="A161" s="81">
        <f>IFERROR(IF(AND($I153="する",TRIM($I161)=""),1001,0),3)</f>
        <v>0</v>
      </c>
      <c r="B161" s="81"/>
      <c r="C161" s="99"/>
      <c r="D161" s="100">
        <v>5</v>
      </c>
      <c r="E161" s="76" t="s">
        <v>0</v>
      </c>
      <c r="I161" s="43"/>
      <c r="J161" s="44"/>
      <c r="K161" s="44"/>
      <c r="L161" s="44"/>
      <c r="M161" s="44"/>
      <c r="N161" s="105"/>
      <c r="O161" s="105"/>
      <c r="P161" s="105"/>
      <c r="Q161" s="105"/>
      <c r="R161" s="105"/>
      <c r="S161" s="105"/>
      <c r="T161" s="105"/>
      <c r="U161" s="105"/>
      <c r="V161" s="105"/>
      <c r="W161" s="105"/>
      <c r="X161" s="105"/>
      <c r="Y161" s="105"/>
      <c r="Z161" s="104"/>
    </row>
    <row r="162" spans="1:27" ht="20.100000000000001" customHeight="1" x14ac:dyDescent="0.15">
      <c r="A162" s="81"/>
      <c r="B162" s="81"/>
      <c r="C162" s="99"/>
      <c r="D162" s="100"/>
      <c r="E162" s="105"/>
      <c r="F162" s="105"/>
      <c r="G162" s="105"/>
      <c r="H162" s="105"/>
      <c r="I162" s="102"/>
      <c r="J162" s="107" t="s">
        <v>135</v>
      </c>
      <c r="K162" s="106"/>
      <c r="L162" s="106"/>
      <c r="M162" s="106"/>
      <c r="N162" s="106"/>
      <c r="O162" s="106"/>
      <c r="P162" s="106"/>
      <c r="Q162" s="106"/>
      <c r="R162" s="106"/>
      <c r="S162" s="106"/>
      <c r="T162" s="106"/>
      <c r="U162" s="106"/>
      <c r="V162" s="106"/>
      <c r="W162" s="106"/>
      <c r="X162" s="106"/>
      <c r="Y162" s="106"/>
      <c r="Z162" s="104"/>
    </row>
    <row r="163" spans="1:27" ht="20.100000000000001" customHeight="1" x14ac:dyDescent="0.15">
      <c r="A163" s="81">
        <f>IFERROR(IF(AND($I153="する",AND($I163&lt;&gt;"", OR(ISERROR(FIND("@"&amp;LEFT($I163,3)&amp;"@", 都道府県3))=FALSE, ISERROR(FIND("@"&amp;LEFT($I163,4)&amp;"@",都道府県4))=FALSE))=FALSE),1001,0),3)</f>
        <v>0</v>
      </c>
      <c r="B163" s="81"/>
      <c r="C163" s="99"/>
      <c r="D163" s="100">
        <v>6</v>
      </c>
      <c r="E163" s="76" t="s">
        <v>108</v>
      </c>
      <c r="I163" s="27"/>
      <c r="J163" s="27"/>
      <c r="K163" s="27"/>
      <c r="L163" s="27"/>
      <c r="M163" s="27"/>
      <c r="N163" s="27"/>
      <c r="O163" s="27"/>
      <c r="P163" s="27"/>
      <c r="Q163" s="28"/>
      <c r="R163" s="27"/>
      <c r="S163" s="27"/>
      <c r="T163" s="27"/>
      <c r="U163" s="27"/>
      <c r="V163" s="27"/>
      <c r="W163" s="27"/>
      <c r="X163" s="27"/>
      <c r="Y163" s="27"/>
      <c r="Z163" s="104"/>
    </row>
    <row r="164" spans="1:27" ht="20.100000000000001" customHeight="1" x14ac:dyDescent="0.15">
      <c r="A164" s="81"/>
      <c r="B164" s="81"/>
      <c r="C164" s="99"/>
      <c r="D164" s="100"/>
      <c r="E164" s="105"/>
      <c r="F164" s="105"/>
      <c r="G164" s="105"/>
      <c r="H164" s="105"/>
      <c r="I164" s="102"/>
      <c r="J164" s="107" t="s">
        <v>8</v>
      </c>
      <c r="K164" s="106"/>
      <c r="L164" s="106"/>
      <c r="M164" s="106"/>
      <c r="N164" s="106"/>
      <c r="O164" s="106"/>
      <c r="P164" s="106"/>
      <c r="Q164" s="106"/>
      <c r="R164" s="106"/>
      <c r="S164" s="106"/>
      <c r="T164" s="106"/>
      <c r="U164" s="106"/>
      <c r="V164" s="106"/>
      <c r="W164" s="106"/>
      <c r="X164" s="106"/>
      <c r="Y164" s="106"/>
      <c r="Z164" s="104"/>
    </row>
    <row r="165" spans="1:27" ht="20.100000000000001" customHeight="1" x14ac:dyDescent="0.15">
      <c r="A165" s="81">
        <f>IFERROR(IF(AND($I153="する",NOT(AND(TRIM($I165)&lt;&gt;"",ISNUMBER(VALUE(SUBSTITUTE($I165,"-",""))),IFERROR(SEARCH("-",$I165),0)&gt;0))),1001,0),3)</f>
        <v>0</v>
      </c>
      <c r="B165" s="81"/>
      <c r="C165" s="99"/>
      <c r="D165" s="100">
        <v>7</v>
      </c>
      <c r="E165" s="76" t="s">
        <v>3</v>
      </c>
      <c r="I165" s="6"/>
      <c r="J165" s="6"/>
      <c r="K165" s="6"/>
      <c r="L165" s="6"/>
      <c r="M165" s="6"/>
      <c r="Y165" s="106"/>
      <c r="Z165" s="104"/>
    </row>
    <row r="166" spans="1:27" ht="20.100000000000001" customHeight="1" x14ac:dyDescent="0.15">
      <c r="A166" s="81"/>
      <c r="B166" s="81"/>
      <c r="C166" s="108"/>
      <c r="D166" s="105"/>
      <c r="E166" s="105"/>
      <c r="F166" s="105"/>
      <c r="G166" s="105"/>
      <c r="H166" s="105"/>
      <c r="I166" s="102"/>
      <c r="J166" s="107" t="s">
        <v>115</v>
      </c>
      <c r="K166" s="106"/>
      <c r="L166" s="106"/>
      <c r="M166" s="106"/>
      <c r="N166" s="106"/>
      <c r="O166" s="106"/>
      <c r="P166" s="106"/>
      <c r="Q166" s="106"/>
      <c r="R166" s="106"/>
      <c r="S166" s="106"/>
      <c r="T166" s="106"/>
      <c r="U166" s="106"/>
      <c r="V166" s="106"/>
      <c r="W166" s="106"/>
      <c r="X166" s="106"/>
      <c r="Y166" s="106"/>
      <c r="Z166" s="104"/>
    </row>
    <row r="167" spans="1:27" ht="20.100000000000001" customHeight="1" x14ac:dyDescent="0.15">
      <c r="A167" s="81">
        <f>IFERROR(IF(AND($I153="する",AND(TRIM($I167)&lt;&gt;"",NOT(AND(ISNUMBER(VALUE(SUBSTITUTE($I167,"-",""))),IFERROR(SEARCH("-",$I167),0)&gt;0)))),1001,0),3)</f>
        <v>0</v>
      </c>
      <c r="B167" s="81"/>
      <c r="C167" s="99"/>
      <c r="D167" s="100">
        <v>8</v>
      </c>
      <c r="E167" s="76" t="s">
        <v>4</v>
      </c>
      <c r="I167" s="6"/>
      <c r="J167" s="6"/>
      <c r="K167" s="6"/>
      <c r="L167" s="6"/>
      <c r="M167" s="6"/>
      <c r="N167" s="106"/>
      <c r="O167" s="106"/>
      <c r="P167" s="106"/>
      <c r="Q167" s="106"/>
      <c r="R167" s="106"/>
      <c r="S167" s="106"/>
      <c r="T167" s="106"/>
      <c r="U167" s="106"/>
      <c r="V167" s="106"/>
      <c r="W167" s="106"/>
      <c r="X167" s="106"/>
      <c r="Y167" s="106"/>
      <c r="Z167" s="104"/>
    </row>
    <row r="168" spans="1:27" ht="20.100000000000001" customHeight="1" x14ac:dyDescent="0.15">
      <c r="A168" s="81"/>
      <c r="B168" s="81"/>
      <c r="C168" s="108"/>
      <c r="D168" s="105"/>
      <c r="E168" s="105"/>
      <c r="F168" s="105"/>
      <c r="G168" s="105"/>
      <c r="H168" s="105"/>
      <c r="I168" s="102"/>
      <c r="J168" s="107" t="s">
        <v>115</v>
      </c>
      <c r="K168" s="106"/>
      <c r="L168" s="106"/>
      <c r="M168" s="106"/>
      <c r="N168" s="106"/>
      <c r="O168" s="106"/>
      <c r="P168" s="106"/>
      <c r="Q168" s="106"/>
      <c r="R168" s="106"/>
      <c r="S168" s="106"/>
      <c r="T168" s="106"/>
      <c r="U168" s="106"/>
      <c r="V168" s="106"/>
      <c r="W168" s="106"/>
      <c r="X168" s="106"/>
      <c r="Y168" s="106"/>
      <c r="Z168" s="104"/>
    </row>
    <row r="169" spans="1:27" ht="20.100000000000001" customHeight="1" x14ac:dyDescent="0.15">
      <c r="A169" s="81">
        <f>IFERROR(IF(AND($I153="する",AND(TRIM($I169)&lt;&gt;"", NOT(IFERROR(SEARCH("@",$I169),0)&gt;0))),1001,0),3)</f>
        <v>0</v>
      </c>
      <c r="B169" s="81"/>
      <c r="C169" s="99"/>
      <c r="D169" s="100">
        <v>9</v>
      </c>
      <c r="E169" s="76" t="s">
        <v>109</v>
      </c>
      <c r="I169" s="6"/>
      <c r="J169" s="6"/>
      <c r="K169" s="6"/>
      <c r="L169" s="6"/>
      <c r="M169" s="6"/>
      <c r="N169" s="6"/>
      <c r="O169" s="6"/>
      <c r="P169" s="6"/>
      <c r="Q169" s="45"/>
      <c r="R169" s="6"/>
      <c r="S169" s="6"/>
      <c r="T169" s="6"/>
      <c r="U169" s="6"/>
      <c r="V169" s="6"/>
      <c r="W169" s="6"/>
      <c r="X169" s="6"/>
      <c r="Y169" s="6"/>
      <c r="Z169" s="104"/>
    </row>
    <row r="170" spans="1:27" ht="20.100000000000001" customHeight="1" x14ac:dyDescent="0.15">
      <c r="A170" s="81"/>
      <c r="B170" s="81"/>
      <c r="C170" s="108"/>
      <c r="D170" s="105"/>
      <c r="E170" s="105"/>
      <c r="F170" s="105"/>
      <c r="G170" s="105"/>
      <c r="H170" s="105"/>
      <c r="I170" s="102"/>
      <c r="J170" s="114" t="s">
        <v>133</v>
      </c>
      <c r="K170" s="130"/>
      <c r="L170" s="106"/>
      <c r="M170" s="106"/>
      <c r="N170" s="106"/>
      <c r="O170" s="106"/>
      <c r="P170" s="106"/>
      <c r="Q170" s="131"/>
      <c r="R170" s="106"/>
      <c r="S170" s="106"/>
      <c r="T170" s="106"/>
      <c r="U170" s="106"/>
      <c r="V170" s="106"/>
      <c r="W170" s="106"/>
      <c r="X170" s="106"/>
      <c r="Y170" s="106"/>
      <c r="Z170" s="104"/>
    </row>
    <row r="171" spans="1:27" ht="20.100000000000001" customHeight="1" x14ac:dyDescent="0.15">
      <c r="A171" s="81"/>
      <c r="B171" s="81"/>
      <c r="C171" s="120"/>
      <c r="D171" s="121"/>
      <c r="E171" s="121"/>
      <c r="F171" s="121"/>
      <c r="G171" s="121"/>
      <c r="H171" s="121"/>
      <c r="I171" s="122"/>
      <c r="J171" s="122"/>
      <c r="K171" s="123"/>
      <c r="L171" s="122"/>
      <c r="M171" s="122"/>
      <c r="N171" s="122"/>
      <c r="O171" s="122"/>
      <c r="P171" s="122"/>
      <c r="Q171" s="122"/>
      <c r="R171" s="122"/>
      <c r="S171" s="122"/>
      <c r="T171" s="122"/>
      <c r="U171" s="122"/>
      <c r="V171" s="122"/>
      <c r="W171" s="122"/>
      <c r="X171" s="122"/>
      <c r="Y171" s="150"/>
      <c r="Z171" s="124"/>
      <c r="AA171" s="137"/>
    </row>
    <row r="172" spans="1:27" ht="20.100000000000001" customHeight="1" x14ac:dyDescent="0.15">
      <c r="A172" s="81"/>
      <c r="B172" s="81"/>
      <c r="C172" s="105"/>
      <c r="D172" s="105"/>
      <c r="E172" s="105"/>
      <c r="F172" s="105"/>
      <c r="G172" s="105"/>
      <c r="H172" s="105"/>
      <c r="I172" s="126"/>
      <c r="J172" s="126"/>
      <c r="K172" s="126"/>
      <c r="L172" s="126"/>
      <c r="M172" s="126"/>
      <c r="N172" s="126"/>
      <c r="O172" s="126"/>
      <c r="P172" s="126"/>
      <c r="Q172" s="126"/>
      <c r="R172" s="126"/>
      <c r="S172" s="126"/>
      <c r="T172" s="126"/>
      <c r="U172" s="126"/>
      <c r="V172" s="126"/>
      <c r="W172" s="126"/>
      <c r="X172" s="126"/>
      <c r="Y172" s="151"/>
      <c r="Z172" s="105"/>
      <c r="AA172" s="137"/>
    </row>
    <row r="173" spans="1:27" ht="20.100000000000001" customHeight="1" x14ac:dyDescent="0.15">
      <c r="A173" s="81"/>
      <c r="B173" s="81"/>
      <c r="C173" s="105"/>
      <c r="D173" s="105"/>
      <c r="E173" s="105"/>
      <c r="F173" s="105"/>
      <c r="G173" s="105"/>
      <c r="H173" s="105"/>
      <c r="I173" s="105"/>
      <c r="J173" s="126"/>
      <c r="K173" s="136"/>
      <c r="L173" s="105"/>
      <c r="M173" s="105"/>
      <c r="N173" s="105"/>
      <c r="O173" s="105"/>
      <c r="P173" s="105"/>
      <c r="Q173" s="105"/>
      <c r="R173" s="105"/>
      <c r="S173" s="105"/>
      <c r="T173" s="105"/>
      <c r="U173" s="105"/>
      <c r="V173" s="105"/>
      <c r="W173" s="105"/>
      <c r="X173" s="105"/>
      <c r="Y173" s="105"/>
      <c r="Z173" s="105"/>
    </row>
    <row r="174" spans="1:27" ht="20.100000000000001" customHeight="1" x14ac:dyDescent="0.15">
      <c r="A174" s="81"/>
      <c r="B174" s="81"/>
      <c r="C174" s="92" t="s">
        <v>14</v>
      </c>
      <c r="D174" s="93"/>
      <c r="E174" s="93"/>
      <c r="F174" s="93"/>
      <c r="G174" s="93"/>
      <c r="H174" s="94"/>
      <c r="I174" s="152"/>
      <c r="J174" s="153"/>
      <c r="K174" s="153"/>
      <c r="L174" s="153"/>
    </row>
    <row r="175" spans="1:27" ht="20.100000000000001" customHeight="1" x14ac:dyDescent="0.15">
      <c r="A175" s="81"/>
      <c r="B175" s="81"/>
      <c r="C175" s="95"/>
      <c r="D175" s="128"/>
      <c r="E175" s="128"/>
      <c r="F175" s="128"/>
      <c r="G175" s="128"/>
      <c r="H175" s="128"/>
      <c r="I175" s="128"/>
      <c r="J175" s="128"/>
      <c r="K175" s="128"/>
      <c r="L175" s="128"/>
      <c r="M175" s="97"/>
      <c r="N175" s="97"/>
      <c r="O175" s="97"/>
      <c r="P175" s="97"/>
      <c r="Q175" s="154"/>
      <c r="R175" s="97"/>
      <c r="S175" s="97"/>
      <c r="T175" s="97"/>
      <c r="U175" s="97"/>
      <c r="V175" s="97"/>
      <c r="W175" s="97"/>
      <c r="X175" s="97"/>
      <c r="Y175" s="154"/>
      <c r="Z175" s="155"/>
    </row>
    <row r="176" spans="1:27" ht="20.100000000000001" customHeight="1" x14ac:dyDescent="0.15">
      <c r="A176" s="81">
        <f>IFERROR(IF(TRIM($I176)="",1001,0),3)</f>
        <v>1001</v>
      </c>
      <c r="B176" s="81"/>
      <c r="C176" s="99"/>
      <c r="D176" s="100">
        <v>1</v>
      </c>
      <c r="E176" s="76" t="s">
        <v>6</v>
      </c>
      <c r="I176" s="16"/>
      <c r="J176" s="16"/>
      <c r="K176" s="16"/>
      <c r="L176" s="16"/>
      <c r="M176" s="16"/>
      <c r="N176" s="105" t="s">
        <v>7</v>
      </c>
      <c r="O176" s="105"/>
      <c r="P176" s="105"/>
      <c r="Q176" s="105"/>
      <c r="R176" s="105"/>
      <c r="S176" s="105"/>
      <c r="T176" s="105"/>
      <c r="U176" s="105"/>
      <c r="V176" s="105"/>
      <c r="W176" s="105"/>
      <c r="X176" s="105"/>
      <c r="Y176" s="105"/>
      <c r="Z176" s="104"/>
    </row>
    <row r="177" spans="1:26" ht="20.100000000000001" customHeight="1" x14ac:dyDescent="0.15">
      <c r="A177" s="81"/>
      <c r="B177" s="81"/>
      <c r="C177" s="108"/>
      <c r="D177" s="105"/>
      <c r="E177" s="105"/>
      <c r="F177" s="105"/>
      <c r="G177" s="105"/>
      <c r="H177" s="105"/>
      <c r="I177" s="102"/>
      <c r="J177" s="107" t="s">
        <v>130</v>
      </c>
      <c r="K177" s="107"/>
      <c r="L177" s="107"/>
      <c r="M177" s="107"/>
      <c r="N177" s="107"/>
      <c r="O177" s="107"/>
      <c r="P177" s="107"/>
      <c r="Q177" s="107"/>
      <c r="R177" s="107"/>
      <c r="S177" s="107"/>
      <c r="T177" s="107"/>
      <c r="U177" s="107"/>
      <c r="V177" s="107"/>
      <c r="W177" s="107"/>
      <c r="X177" s="107"/>
      <c r="Y177" s="107"/>
      <c r="Z177" s="104"/>
    </row>
    <row r="178" spans="1:26" ht="20.100000000000001" customHeight="1" x14ac:dyDescent="0.15">
      <c r="A178" s="81">
        <f>IFERROR(IF(TRIM($I178)="",1001,0),3)</f>
        <v>1001</v>
      </c>
      <c r="B178" s="81"/>
      <c r="C178" s="99"/>
      <c r="D178" s="100">
        <v>2</v>
      </c>
      <c r="E178" s="76" t="s">
        <v>147</v>
      </c>
      <c r="I178" s="16"/>
      <c r="J178" s="16"/>
      <c r="K178" s="16"/>
      <c r="L178" s="16"/>
      <c r="M178" s="16"/>
      <c r="N178" s="105" t="s">
        <v>150</v>
      </c>
      <c r="O178" s="105"/>
      <c r="P178" s="105"/>
      <c r="Q178" s="105"/>
      <c r="R178" s="105"/>
      <c r="S178" s="105"/>
      <c r="T178" s="105"/>
      <c r="U178" s="105"/>
      <c r="V178" s="105"/>
      <c r="W178" s="105"/>
      <c r="X178" s="105"/>
      <c r="Y178" s="105"/>
      <c r="Z178" s="104"/>
    </row>
    <row r="179" spans="1:26" ht="20.100000000000001" customHeight="1" x14ac:dyDescent="0.15">
      <c r="A179" s="81"/>
      <c r="B179" s="81"/>
      <c r="C179" s="108"/>
      <c r="D179" s="105"/>
      <c r="E179" s="105"/>
      <c r="F179" s="105"/>
      <c r="G179" s="105"/>
      <c r="H179" s="105"/>
      <c r="I179" s="102"/>
      <c r="J179" s="156" t="s">
        <v>151</v>
      </c>
      <c r="K179" s="107"/>
      <c r="L179" s="107"/>
      <c r="M179" s="107"/>
      <c r="N179" s="107"/>
      <c r="O179" s="107"/>
      <c r="P179" s="107"/>
      <c r="Q179" s="107"/>
      <c r="R179" s="107"/>
      <c r="S179" s="107"/>
      <c r="T179" s="107"/>
      <c r="U179" s="107"/>
      <c r="V179" s="107"/>
      <c r="W179" s="107"/>
      <c r="X179" s="107"/>
      <c r="Y179" s="107"/>
      <c r="Z179" s="104"/>
    </row>
    <row r="180" spans="1:26" ht="20.100000000000001" customHeight="1" x14ac:dyDescent="0.15">
      <c r="A180" s="81">
        <f>IFERROR(IF(TRIM($I180)="",1001,0),3)</f>
        <v>1001</v>
      </c>
      <c r="B180" s="81"/>
      <c r="C180" s="99"/>
      <c r="D180" s="100">
        <v>3</v>
      </c>
      <c r="E180" s="76" t="s">
        <v>148</v>
      </c>
      <c r="I180" s="16"/>
      <c r="J180" s="16"/>
      <c r="K180" s="16"/>
      <c r="L180" s="16"/>
      <c r="M180" s="16"/>
      <c r="N180" s="105" t="s">
        <v>150</v>
      </c>
      <c r="O180" s="105"/>
      <c r="P180" s="105"/>
      <c r="Q180" s="105"/>
      <c r="R180" s="105"/>
      <c r="S180" s="105"/>
      <c r="T180" s="105"/>
      <c r="U180" s="105"/>
      <c r="V180" s="105"/>
      <c r="W180" s="105"/>
      <c r="X180" s="105"/>
      <c r="Y180" s="105"/>
      <c r="Z180" s="104"/>
    </row>
    <row r="181" spans="1:26" ht="20.100000000000001" customHeight="1" x14ac:dyDescent="0.15">
      <c r="A181" s="81"/>
      <c r="B181" s="81"/>
      <c r="C181" s="108"/>
      <c r="D181" s="105"/>
      <c r="E181" s="105"/>
      <c r="F181" s="105"/>
      <c r="G181" s="105"/>
      <c r="H181" s="105"/>
      <c r="I181" s="102"/>
      <c r="J181" s="156" t="s">
        <v>151</v>
      </c>
      <c r="K181" s="107"/>
      <c r="L181" s="107"/>
      <c r="M181" s="107"/>
      <c r="N181" s="107"/>
      <c r="O181" s="107"/>
      <c r="P181" s="107"/>
      <c r="Q181" s="107"/>
      <c r="R181" s="107"/>
      <c r="S181" s="107"/>
      <c r="T181" s="107"/>
      <c r="U181" s="107"/>
      <c r="V181" s="107"/>
      <c r="W181" s="107"/>
      <c r="X181" s="107"/>
      <c r="Y181" s="107"/>
      <c r="Z181" s="104"/>
    </row>
    <row r="182" spans="1:26" ht="20.100000000000001" customHeight="1" x14ac:dyDescent="0.15">
      <c r="A182" s="81"/>
      <c r="B182" s="81"/>
      <c r="C182" s="99"/>
      <c r="D182" s="100">
        <v>4</v>
      </c>
      <c r="E182" s="76" t="s">
        <v>156</v>
      </c>
      <c r="I182" s="157"/>
      <c r="J182" s="157"/>
      <c r="K182" s="157"/>
      <c r="L182" s="157"/>
      <c r="M182" s="105"/>
      <c r="N182" s="105"/>
      <c r="O182" s="105"/>
      <c r="P182" s="105"/>
      <c r="Q182" s="105"/>
      <c r="R182" s="105"/>
      <c r="S182" s="105"/>
      <c r="T182" s="105"/>
      <c r="U182" s="105"/>
      <c r="V182" s="105"/>
      <c r="W182" s="105"/>
      <c r="X182" s="105"/>
      <c r="Z182" s="148"/>
    </row>
    <row r="183" spans="1:26" ht="20.100000000000001" customHeight="1" x14ac:dyDescent="0.15">
      <c r="A183" s="81"/>
      <c r="B183" s="81"/>
      <c r="C183" s="99"/>
      <c r="D183" s="100"/>
      <c r="E183" s="147" t="s">
        <v>221</v>
      </c>
      <c r="I183" s="157"/>
      <c r="J183" s="157"/>
      <c r="K183" s="157"/>
      <c r="L183" s="157"/>
      <c r="M183" s="105"/>
      <c r="N183" s="105"/>
      <c r="O183" s="105"/>
      <c r="P183" s="105"/>
      <c r="Q183" s="105"/>
      <c r="R183" s="105"/>
      <c r="S183" s="105"/>
      <c r="T183" s="105"/>
      <c r="U183" s="105"/>
      <c r="V183" s="105"/>
      <c r="W183" s="105"/>
      <c r="X183" s="105"/>
      <c r="Z183" s="148"/>
    </row>
    <row r="184" spans="1:26" ht="20.100000000000001" customHeight="1" x14ac:dyDescent="0.15">
      <c r="A184" s="81"/>
      <c r="B184" s="81"/>
      <c r="C184" s="99"/>
      <c r="D184" s="100"/>
      <c r="E184" s="158"/>
      <c r="F184" s="159"/>
      <c r="G184" s="159"/>
      <c r="H184" s="160"/>
      <c r="I184" s="161" t="s">
        <v>149</v>
      </c>
      <c r="J184" s="162"/>
      <c r="K184" s="162"/>
      <c r="L184" s="162"/>
      <c r="M184" s="162"/>
      <c r="N184" s="163" t="s">
        <v>222</v>
      </c>
      <c r="O184" s="164"/>
      <c r="P184" s="165"/>
      <c r="Q184" s="105"/>
      <c r="R184" s="105"/>
      <c r="S184" s="105"/>
      <c r="T184" s="105"/>
      <c r="U184" s="105"/>
      <c r="V184" s="105"/>
      <c r="W184" s="105"/>
      <c r="X184" s="105"/>
      <c r="Z184" s="148"/>
    </row>
    <row r="185" spans="1:26" ht="20.100000000000001" customHeight="1" x14ac:dyDescent="0.15">
      <c r="A185" s="81">
        <f>IFERROR(IF(OR(TRIM($I185)="",AND($I63="する",TRIM($N185)="")),1001,0),3)</f>
        <v>1001</v>
      </c>
      <c r="B185" s="81"/>
      <c r="C185" s="99"/>
      <c r="E185" s="158" t="s">
        <v>143</v>
      </c>
      <c r="F185" s="159"/>
      <c r="G185" s="159"/>
      <c r="H185" s="160"/>
      <c r="I185" s="17"/>
      <c r="J185" s="18"/>
      <c r="K185" s="18"/>
      <c r="L185" s="18"/>
      <c r="M185" s="19"/>
      <c r="N185" s="17"/>
      <c r="O185" s="31"/>
      <c r="P185" s="32"/>
      <c r="Y185" s="105"/>
      <c r="Z185" s="148"/>
    </row>
    <row r="186" spans="1:26" ht="20.100000000000001" customHeight="1" x14ac:dyDescent="0.15">
      <c r="A186" s="81">
        <f>IFERROR(IF(OR(TRIM($I186)="",AND($I63="する",TRIM($N186)="")),1001,0),3)</f>
        <v>1001</v>
      </c>
      <c r="B186" s="81"/>
      <c r="C186" s="99"/>
      <c r="D186" s="100"/>
      <c r="E186" s="166" t="s">
        <v>144</v>
      </c>
      <c r="F186" s="167"/>
      <c r="G186" s="167"/>
      <c r="H186" s="168"/>
      <c r="I186" s="13"/>
      <c r="J186" s="29"/>
      <c r="K186" s="29"/>
      <c r="L186" s="29"/>
      <c r="M186" s="30"/>
      <c r="N186" s="13"/>
      <c r="O186" s="14"/>
      <c r="P186" s="15"/>
      <c r="Y186" s="105"/>
      <c r="Z186" s="148"/>
    </row>
    <row r="187" spans="1:26" ht="20.100000000000001" customHeight="1" thickBot="1" x14ac:dyDescent="0.2">
      <c r="A187" s="81">
        <f>IFERROR(IF(OR(TRIM($I187)="",AND($I63="する",TRIM($N187)="")),1001,0),3)</f>
        <v>1001</v>
      </c>
      <c r="B187" s="81"/>
      <c r="C187" s="99"/>
      <c r="D187" s="100"/>
      <c r="E187" s="169" t="s">
        <v>145</v>
      </c>
      <c r="F187" s="170"/>
      <c r="G187" s="170"/>
      <c r="H187" s="171"/>
      <c r="I187" s="40"/>
      <c r="J187" s="41"/>
      <c r="K187" s="41"/>
      <c r="L187" s="41"/>
      <c r="M187" s="42"/>
      <c r="N187" s="40"/>
      <c r="O187" s="72"/>
      <c r="P187" s="73"/>
      <c r="Y187" s="105"/>
      <c r="Z187" s="148"/>
    </row>
    <row r="188" spans="1:26" ht="20.100000000000001" customHeight="1" thickTop="1" x14ac:dyDescent="0.15">
      <c r="A188" s="81"/>
      <c r="B188" s="81"/>
      <c r="C188" s="99"/>
      <c r="D188" s="100"/>
      <c r="E188" s="172" t="s">
        <v>146</v>
      </c>
      <c r="F188" s="173"/>
      <c r="G188" s="173"/>
      <c r="H188" s="174"/>
      <c r="I188" s="175">
        <f>SUM(I185:I187)</f>
        <v>0</v>
      </c>
      <c r="J188" s="176"/>
      <c r="K188" s="176"/>
      <c r="L188" s="176"/>
      <c r="M188" s="177"/>
      <c r="N188" s="175">
        <f>SUM(N185:N187)</f>
        <v>0</v>
      </c>
      <c r="O188" s="178"/>
      <c r="P188" s="179"/>
      <c r="Y188" s="105"/>
      <c r="Z188" s="148"/>
    </row>
    <row r="189" spans="1:26" ht="20.100000000000001" customHeight="1" x14ac:dyDescent="0.15">
      <c r="A189" s="81"/>
      <c r="B189" s="81"/>
      <c r="C189" s="99"/>
      <c r="D189" s="100"/>
      <c r="E189" s="180"/>
      <c r="F189" s="180"/>
      <c r="G189" s="180"/>
      <c r="H189" s="180"/>
      <c r="I189" s="181"/>
      <c r="J189" s="182"/>
      <c r="K189" s="182"/>
      <c r="L189" s="182"/>
      <c r="M189" s="182"/>
      <c r="N189" s="183"/>
      <c r="O189" s="183"/>
      <c r="P189" s="183"/>
      <c r="Q189" s="183"/>
      <c r="Y189" s="105"/>
      <c r="Z189" s="148"/>
    </row>
    <row r="190" spans="1:26" ht="20.100000000000001" customHeight="1" x14ac:dyDescent="0.15">
      <c r="A190" s="74"/>
      <c r="B190" s="74"/>
      <c r="C190" s="108"/>
      <c r="D190" s="100">
        <v>5</v>
      </c>
      <c r="E190" s="105" t="s">
        <v>155</v>
      </c>
      <c r="F190" s="105"/>
      <c r="G190" s="105"/>
      <c r="H190" s="105"/>
      <c r="I190" s="184"/>
      <c r="J190" s="129"/>
      <c r="K190" s="185"/>
      <c r="L190" s="129"/>
      <c r="M190" s="129"/>
      <c r="N190" s="106"/>
      <c r="O190" s="106"/>
      <c r="P190" s="106"/>
      <c r="Q190" s="106"/>
      <c r="R190" s="106"/>
      <c r="S190" s="106"/>
      <c r="T190" s="106"/>
      <c r="U190" s="106"/>
      <c r="Z190" s="104"/>
    </row>
    <row r="191" spans="1:26" ht="20.100000000000001" customHeight="1" x14ac:dyDescent="0.15">
      <c r="A191" s="74"/>
      <c r="B191" s="74"/>
      <c r="C191" s="108"/>
      <c r="D191" s="105"/>
      <c r="E191" s="186" t="s">
        <v>218</v>
      </c>
      <c r="F191" s="105"/>
      <c r="G191" s="105"/>
      <c r="H191" s="105"/>
      <c r="I191" s="184"/>
      <c r="J191" s="129"/>
      <c r="K191" s="185"/>
      <c r="L191" s="129"/>
      <c r="M191" s="129"/>
      <c r="N191" s="106"/>
      <c r="O191" s="106"/>
      <c r="P191" s="106"/>
      <c r="Q191" s="106"/>
      <c r="R191" s="106"/>
      <c r="S191" s="106"/>
      <c r="T191" s="106"/>
      <c r="U191" s="106"/>
      <c r="Z191" s="104"/>
    </row>
    <row r="192" spans="1:26" ht="20.100000000000001" customHeight="1" x14ac:dyDescent="0.15">
      <c r="A192" s="74"/>
      <c r="B192" s="74"/>
      <c r="C192" s="108"/>
      <c r="D192" s="105"/>
      <c r="E192" s="187" t="s">
        <v>152</v>
      </c>
      <c r="F192" s="188"/>
      <c r="G192" s="188"/>
      <c r="H192" s="189"/>
      <c r="I192" s="190" t="s">
        <v>217</v>
      </c>
      <c r="J192" s="191"/>
      <c r="K192" s="192"/>
      <c r="L192" s="191"/>
      <c r="M192" s="193"/>
      <c r="N192" s="194" t="str">
        <f>"取得年月日　"&amp;日付例_s</f>
        <v>取得年月日　例)2024/4/1</v>
      </c>
      <c r="O192" s="195"/>
      <c r="P192" s="195"/>
      <c r="Q192" s="196"/>
      <c r="R192" s="106"/>
      <c r="S192" s="106"/>
      <c r="T192" s="106"/>
      <c r="U192" s="106"/>
      <c r="Z192" s="104"/>
    </row>
    <row r="193" spans="1:27" ht="20.100000000000001" customHeight="1" x14ac:dyDescent="0.15">
      <c r="A193" s="74"/>
      <c r="B193" s="74"/>
      <c r="C193" s="108"/>
      <c r="D193" s="105"/>
      <c r="E193" s="197" t="s">
        <v>153</v>
      </c>
      <c r="F193" s="198"/>
      <c r="G193" s="198"/>
      <c r="H193" s="199"/>
      <c r="I193" s="20"/>
      <c r="J193" s="21"/>
      <c r="K193" s="22"/>
      <c r="L193" s="21"/>
      <c r="M193" s="23"/>
      <c r="N193" s="33"/>
      <c r="O193" s="34"/>
      <c r="P193" s="34"/>
      <c r="Q193" s="35"/>
      <c r="R193" s="106"/>
      <c r="S193" s="106"/>
      <c r="T193" s="106"/>
      <c r="U193" s="106"/>
      <c r="Z193" s="104"/>
    </row>
    <row r="194" spans="1:27" ht="20.100000000000001" customHeight="1" x14ac:dyDescent="0.15">
      <c r="A194" s="74"/>
      <c r="B194" s="74"/>
      <c r="C194" s="108"/>
      <c r="D194" s="105"/>
      <c r="E194" s="200" t="s">
        <v>154</v>
      </c>
      <c r="F194" s="201"/>
      <c r="G194" s="201"/>
      <c r="H194" s="202"/>
      <c r="I194" s="24"/>
      <c r="J194" s="25"/>
      <c r="K194" s="25"/>
      <c r="L194" s="25"/>
      <c r="M194" s="26"/>
      <c r="N194" s="36"/>
      <c r="O194" s="37"/>
      <c r="P194" s="37"/>
      <c r="Q194" s="38"/>
      <c r="R194" s="106"/>
      <c r="S194" s="106"/>
      <c r="T194" s="106"/>
      <c r="U194" s="106"/>
      <c r="Z194" s="104"/>
    </row>
    <row r="195" spans="1:27" ht="20.100000000000001" customHeight="1" x14ac:dyDescent="0.15">
      <c r="A195" s="81"/>
      <c r="B195" s="81"/>
      <c r="C195" s="120"/>
      <c r="D195" s="121"/>
      <c r="E195" s="121"/>
      <c r="F195" s="121"/>
      <c r="G195" s="121"/>
      <c r="H195" s="121"/>
      <c r="I195" s="121"/>
      <c r="J195" s="122"/>
      <c r="K195" s="122"/>
      <c r="L195" s="203"/>
      <c r="M195" s="203"/>
      <c r="N195" s="150"/>
      <c r="O195" s="122"/>
      <c r="P195" s="144"/>
      <c r="Q195" s="144"/>
      <c r="R195" s="144"/>
      <c r="S195" s="150"/>
      <c r="T195" s="150"/>
      <c r="U195" s="150"/>
      <c r="V195" s="150"/>
      <c r="W195" s="150"/>
      <c r="X195" s="150"/>
      <c r="Y195" s="122"/>
      <c r="Z195" s="124"/>
    </row>
    <row r="196" spans="1:27" ht="20.100000000000001" customHeight="1" x14ac:dyDescent="0.15">
      <c r="A196" s="81"/>
      <c r="B196" s="81"/>
      <c r="C196" s="105"/>
      <c r="D196" s="105"/>
      <c r="E196" s="105"/>
      <c r="F196" s="105"/>
      <c r="G196" s="105"/>
      <c r="H196" s="105"/>
      <c r="I196" s="105"/>
      <c r="J196" s="126"/>
      <c r="K196" s="126"/>
      <c r="L196" s="204"/>
      <c r="M196" s="126"/>
      <c r="N196" s="151"/>
      <c r="O196" s="126"/>
      <c r="P196" s="145"/>
      <c r="Q196" s="145"/>
      <c r="R196" s="145"/>
      <c r="S196" s="151"/>
      <c r="T196" s="151"/>
      <c r="U196" s="151"/>
      <c r="V196" s="151"/>
      <c r="W196" s="151"/>
      <c r="X196" s="151"/>
      <c r="Y196" s="126"/>
      <c r="Z196" s="105"/>
    </row>
    <row r="197" spans="1:27" ht="20.100000000000001" customHeight="1" x14ac:dyDescent="0.15">
      <c r="A197" s="81"/>
      <c r="B197" s="81"/>
      <c r="C197" s="105"/>
      <c r="D197" s="105"/>
      <c r="E197" s="105"/>
      <c r="F197" s="105"/>
      <c r="G197" s="105"/>
      <c r="H197" s="105"/>
      <c r="I197" s="105"/>
      <c r="J197" s="126"/>
      <c r="K197" s="126"/>
      <c r="L197" s="205"/>
      <c r="M197" s="105"/>
      <c r="N197" s="206"/>
      <c r="O197" s="105"/>
      <c r="P197" s="146"/>
      <c r="Q197" s="146"/>
      <c r="R197" s="146"/>
      <c r="S197" s="206"/>
      <c r="T197" s="206"/>
      <c r="U197" s="206"/>
      <c r="V197" s="206"/>
      <c r="W197" s="206"/>
      <c r="X197" s="206"/>
      <c r="Y197" s="206"/>
      <c r="Z197" s="105"/>
      <c r="AA197" s="206"/>
    </row>
    <row r="198" spans="1:27" ht="20.100000000000001" customHeight="1" x14ac:dyDescent="0.15">
      <c r="A198" s="81"/>
      <c r="B198" s="81"/>
      <c r="C198" s="92" t="s">
        <v>225</v>
      </c>
      <c r="D198" s="93"/>
      <c r="E198" s="93"/>
      <c r="F198" s="93"/>
      <c r="G198" s="93"/>
      <c r="H198" s="94"/>
      <c r="I198" s="207"/>
      <c r="J198" s="153"/>
      <c r="K198" s="127"/>
      <c r="L198" s="137"/>
      <c r="M198" s="153"/>
      <c r="N198" s="153"/>
      <c r="O198" s="153"/>
      <c r="P198" s="153"/>
      <c r="Q198" s="208"/>
      <c r="R198" s="153"/>
      <c r="S198" s="153"/>
      <c r="T198" s="153"/>
      <c r="U198" s="153"/>
      <c r="V198" s="153"/>
      <c r="W198" s="153"/>
      <c r="X198" s="153"/>
      <c r="Y198" s="153"/>
      <c r="Z198" s="153"/>
    </row>
    <row r="199" spans="1:27" ht="19.899999999999999" customHeight="1" x14ac:dyDescent="0.15">
      <c r="A199" s="81"/>
      <c r="B199" s="81"/>
      <c r="C199" s="95"/>
      <c r="D199" s="96"/>
      <c r="E199" s="96"/>
      <c r="F199" s="96"/>
      <c r="G199" s="96"/>
      <c r="H199" s="96"/>
      <c r="I199" s="209"/>
      <c r="J199" s="105"/>
      <c r="K199" s="140"/>
      <c r="L199" s="141"/>
      <c r="Q199" s="137"/>
      <c r="Z199" s="210"/>
    </row>
    <row r="200" spans="1:27" ht="30" customHeight="1" x14ac:dyDescent="0.15">
      <c r="A200" s="81"/>
      <c r="B200" s="81"/>
      <c r="C200" s="95"/>
      <c r="D200" s="211" t="s">
        <v>224</v>
      </c>
      <c r="E200" s="211"/>
      <c r="F200" s="211"/>
      <c r="G200" s="211"/>
      <c r="H200" s="211"/>
      <c r="I200" s="211"/>
      <c r="J200" s="211"/>
      <c r="K200" s="211"/>
      <c r="L200" s="211"/>
      <c r="M200" s="211"/>
      <c r="N200" s="211"/>
      <c r="O200" s="211"/>
      <c r="P200" s="211"/>
      <c r="Q200" s="211"/>
      <c r="R200" s="211"/>
      <c r="S200" s="211"/>
      <c r="T200" s="211"/>
      <c r="U200" s="211"/>
      <c r="V200" s="211"/>
      <c r="W200" s="211"/>
      <c r="X200" s="211"/>
      <c r="Y200" s="211"/>
      <c r="Z200" s="148"/>
    </row>
    <row r="201" spans="1:27" ht="20.100000000000001" customHeight="1" x14ac:dyDescent="0.15">
      <c r="A201" s="81"/>
      <c r="B201" s="81"/>
      <c r="C201" s="95"/>
      <c r="D201" s="212" t="s">
        <v>157</v>
      </c>
      <c r="E201" s="213"/>
      <c r="F201" s="213"/>
      <c r="G201" s="213"/>
      <c r="H201" s="213"/>
      <c r="I201" s="213"/>
      <c r="J201" s="214"/>
      <c r="K201" s="194" t="s">
        <v>233</v>
      </c>
      <c r="L201" s="195"/>
      <c r="M201" s="195"/>
      <c r="N201" s="195"/>
      <c r="O201" s="196"/>
      <c r="P201" s="194" t="s">
        <v>223</v>
      </c>
      <c r="Q201" s="195"/>
      <c r="R201" s="195"/>
      <c r="S201" s="196"/>
      <c r="Z201" s="148"/>
    </row>
    <row r="202" spans="1:27" ht="20.100000000000001" customHeight="1" x14ac:dyDescent="0.15">
      <c r="A202" s="81"/>
      <c r="B202" s="81"/>
      <c r="C202" s="95"/>
      <c r="D202" s="215" t="s">
        <v>158</v>
      </c>
      <c r="E202" s="216"/>
      <c r="F202" s="216"/>
      <c r="G202" s="216"/>
      <c r="H202" s="216"/>
      <c r="I202" s="216"/>
      <c r="J202" s="217"/>
      <c r="K202" s="17"/>
      <c r="L202" s="31"/>
      <c r="M202" s="31"/>
      <c r="N202" s="31"/>
      <c r="O202" s="32"/>
      <c r="P202" s="17"/>
      <c r="Q202" s="31"/>
      <c r="R202" s="31"/>
      <c r="S202" s="32"/>
      <c r="Z202" s="148"/>
    </row>
    <row r="203" spans="1:27" ht="20.100000000000001" customHeight="1" x14ac:dyDescent="0.15">
      <c r="A203" s="81"/>
      <c r="B203" s="81"/>
      <c r="C203" s="95"/>
      <c r="D203" s="218" t="s">
        <v>159</v>
      </c>
      <c r="E203" s="219"/>
      <c r="F203" s="219"/>
      <c r="G203" s="219"/>
      <c r="H203" s="219"/>
      <c r="I203" s="219"/>
      <c r="J203" s="220"/>
      <c r="K203" s="13"/>
      <c r="L203" s="14"/>
      <c r="M203" s="14"/>
      <c r="N203" s="14"/>
      <c r="O203" s="15"/>
      <c r="P203" s="13"/>
      <c r="Q203" s="14"/>
      <c r="R203" s="14"/>
      <c r="S203" s="15"/>
      <c r="Z203" s="148"/>
    </row>
    <row r="204" spans="1:27" ht="20.100000000000001" customHeight="1" x14ac:dyDescent="0.15">
      <c r="A204" s="81"/>
      <c r="B204" s="81"/>
      <c r="C204" s="95"/>
      <c r="D204" s="218" t="s">
        <v>160</v>
      </c>
      <c r="E204" s="219"/>
      <c r="F204" s="219"/>
      <c r="G204" s="219"/>
      <c r="H204" s="219"/>
      <c r="I204" s="219"/>
      <c r="J204" s="220"/>
      <c r="K204" s="13"/>
      <c r="L204" s="14"/>
      <c r="M204" s="14"/>
      <c r="N204" s="14"/>
      <c r="O204" s="15"/>
      <c r="P204" s="13"/>
      <c r="Q204" s="14"/>
      <c r="R204" s="14"/>
      <c r="S204" s="15"/>
      <c r="Z204" s="148"/>
    </row>
    <row r="205" spans="1:27" ht="20.100000000000001" customHeight="1" x14ac:dyDescent="0.15">
      <c r="A205" s="81"/>
      <c r="B205" s="81"/>
      <c r="C205" s="95"/>
      <c r="D205" s="218" t="s">
        <v>161</v>
      </c>
      <c r="E205" s="219"/>
      <c r="F205" s="219"/>
      <c r="G205" s="219"/>
      <c r="H205" s="219"/>
      <c r="I205" s="219"/>
      <c r="J205" s="220"/>
      <c r="K205" s="13"/>
      <c r="L205" s="14"/>
      <c r="M205" s="14"/>
      <c r="N205" s="14"/>
      <c r="O205" s="15"/>
      <c r="P205" s="13"/>
      <c r="Q205" s="14"/>
      <c r="R205" s="14"/>
      <c r="S205" s="15"/>
      <c r="Z205" s="148"/>
    </row>
    <row r="206" spans="1:27" ht="20.100000000000001" customHeight="1" x14ac:dyDescent="0.15">
      <c r="A206" s="81"/>
      <c r="B206" s="81"/>
      <c r="C206" s="95"/>
      <c r="D206" s="218" t="s">
        <v>162</v>
      </c>
      <c r="E206" s="219"/>
      <c r="F206" s="219"/>
      <c r="G206" s="219"/>
      <c r="H206" s="219"/>
      <c r="I206" s="219"/>
      <c r="J206" s="220"/>
      <c r="K206" s="13"/>
      <c r="L206" s="14"/>
      <c r="M206" s="14"/>
      <c r="N206" s="14"/>
      <c r="O206" s="15"/>
      <c r="P206" s="13"/>
      <c r="Q206" s="14"/>
      <c r="R206" s="14"/>
      <c r="S206" s="15"/>
      <c r="Z206" s="148"/>
    </row>
    <row r="207" spans="1:27" ht="20.100000000000001" customHeight="1" x14ac:dyDescent="0.15">
      <c r="A207" s="81"/>
      <c r="B207" s="81"/>
      <c r="C207" s="95"/>
      <c r="D207" s="218" t="s">
        <v>163</v>
      </c>
      <c r="E207" s="219"/>
      <c r="F207" s="219"/>
      <c r="G207" s="219"/>
      <c r="H207" s="219"/>
      <c r="I207" s="219"/>
      <c r="J207" s="220"/>
      <c r="K207" s="13"/>
      <c r="L207" s="14"/>
      <c r="M207" s="14"/>
      <c r="N207" s="14"/>
      <c r="O207" s="15"/>
      <c r="P207" s="13"/>
      <c r="Q207" s="14"/>
      <c r="R207" s="14"/>
      <c r="S207" s="15"/>
      <c r="Z207" s="148"/>
    </row>
    <row r="208" spans="1:27" ht="20.100000000000001" customHeight="1" x14ac:dyDescent="0.15">
      <c r="A208" s="81"/>
      <c r="B208" s="81"/>
      <c r="C208" s="95"/>
      <c r="D208" s="218" t="s">
        <v>170</v>
      </c>
      <c r="E208" s="219"/>
      <c r="F208" s="219"/>
      <c r="G208" s="219"/>
      <c r="H208" s="219"/>
      <c r="I208" s="219"/>
      <c r="J208" s="220"/>
      <c r="K208" s="13"/>
      <c r="L208" s="14"/>
      <c r="M208" s="14"/>
      <c r="N208" s="14"/>
      <c r="O208" s="15"/>
      <c r="P208" s="13"/>
      <c r="Q208" s="14"/>
      <c r="R208" s="14"/>
      <c r="S208" s="15"/>
      <c r="Z208" s="148"/>
    </row>
    <row r="209" spans="1:26" ht="20.100000000000001" customHeight="1" x14ac:dyDescent="0.15">
      <c r="A209" s="81"/>
      <c r="B209" s="81"/>
      <c r="C209" s="95"/>
      <c r="D209" s="218" t="s">
        <v>171</v>
      </c>
      <c r="E209" s="219"/>
      <c r="F209" s="219"/>
      <c r="G209" s="219"/>
      <c r="H209" s="219"/>
      <c r="I209" s="219"/>
      <c r="J209" s="220"/>
      <c r="K209" s="13"/>
      <c r="L209" s="14"/>
      <c r="M209" s="14"/>
      <c r="N209" s="14"/>
      <c r="O209" s="15"/>
      <c r="P209" s="13"/>
      <c r="Q209" s="14"/>
      <c r="R209" s="14"/>
      <c r="S209" s="15"/>
      <c r="Z209" s="148"/>
    </row>
    <row r="210" spans="1:26" ht="20.100000000000001" customHeight="1" x14ac:dyDescent="0.15">
      <c r="A210" s="81"/>
      <c r="B210" s="81"/>
      <c r="C210" s="95"/>
      <c r="D210" s="218" t="s">
        <v>164</v>
      </c>
      <c r="E210" s="219"/>
      <c r="F210" s="219"/>
      <c r="G210" s="219"/>
      <c r="H210" s="219"/>
      <c r="I210" s="219"/>
      <c r="J210" s="220"/>
      <c r="K210" s="13"/>
      <c r="L210" s="14"/>
      <c r="M210" s="14"/>
      <c r="N210" s="14"/>
      <c r="O210" s="15"/>
      <c r="P210" s="13"/>
      <c r="Q210" s="14"/>
      <c r="R210" s="14"/>
      <c r="S210" s="15"/>
      <c r="Z210" s="148"/>
    </row>
    <row r="211" spans="1:26" ht="20.100000000000001" customHeight="1" x14ac:dyDescent="0.15">
      <c r="A211" s="81"/>
      <c r="B211" s="81"/>
      <c r="C211" s="95"/>
      <c r="D211" s="218" t="s">
        <v>165</v>
      </c>
      <c r="E211" s="219"/>
      <c r="F211" s="219"/>
      <c r="G211" s="219"/>
      <c r="H211" s="219"/>
      <c r="I211" s="219"/>
      <c r="J211" s="220"/>
      <c r="K211" s="13"/>
      <c r="L211" s="14"/>
      <c r="M211" s="14"/>
      <c r="N211" s="14"/>
      <c r="O211" s="15"/>
      <c r="P211" s="13"/>
      <c r="Q211" s="14"/>
      <c r="R211" s="14"/>
      <c r="S211" s="15"/>
      <c r="Z211" s="148"/>
    </row>
    <row r="212" spans="1:26" ht="20.100000000000001" customHeight="1" x14ac:dyDescent="0.15">
      <c r="A212" s="81"/>
      <c r="B212" s="81"/>
      <c r="C212" s="95"/>
      <c r="D212" s="218" t="s">
        <v>166</v>
      </c>
      <c r="E212" s="219"/>
      <c r="F212" s="219"/>
      <c r="G212" s="219"/>
      <c r="H212" s="219"/>
      <c r="I212" s="219"/>
      <c r="J212" s="220"/>
      <c r="K212" s="13"/>
      <c r="L212" s="14"/>
      <c r="M212" s="14"/>
      <c r="N212" s="14"/>
      <c r="O212" s="15"/>
      <c r="P212" s="13"/>
      <c r="Q212" s="14"/>
      <c r="R212" s="14"/>
      <c r="S212" s="15"/>
      <c r="Z212" s="148"/>
    </row>
    <row r="213" spans="1:26" ht="20.100000000000001" customHeight="1" x14ac:dyDescent="0.15">
      <c r="A213" s="81"/>
      <c r="B213" s="81"/>
      <c r="C213" s="95"/>
      <c r="D213" s="218" t="s">
        <v>167</v>
      </c>
      <c r="E213" s="219"/>
      <c r="F213" s="219"/>
      <c r="G213" s="219"/>
      <c r="H213" s="219"/>
      <c r="I213" s="219"/>
      <c r="J213" s="220"/>
      <c r="K213" s="13"/>
      <c r="L213" s="14"/>
      <c r="M213" s="14"/>
      <c r="N213" s="14"/>
      <c r="O213" s="15"/>
      <c r="P213" s="13"/>
      <c r="Q213" s="14"/>
      <c r="R213" s="14"/>
      <c r="S213" s="15"/>
      <c r="Z213" s="148"/>
    </row>
    <row r="214" spans="1:26" ht="20.100000000000001" customHeight="1" x14ac:dyDescent="0.15">
      <c r="A214" s="81"/>
      <c r="B214" s="81"/>
      <c r="C214" s="95"/>
      <c r="D214" s="218" t="s">
        <v>168</v>
      </c>
      <c r="E214" s="219"/>
      <c r="F214" s="219"/>
      <c r="G214" s="219"/>
      <c r="H214" s="219"/>
      <c r="I214" s="219"/>
      <c r="J214" s="220"/>
      <c r="K214" s="13"/>
      <c r="L214" s="14"/>
      <c r="M214" s="14"/>
      <c r="N214" s="14"/>
      <c r="O214" s="15"/>
      <c r="P214" s="13"/>
      <c r="Q214" s="14"/>
      <c r="R214" s="14"/>
      <c r="S214" s="15"/>
      <c r="Z214" s="148"/>
    </row>
    <row r="215" spans="1:26" ht="20.100000000000001" customHeight="1" x14ac:dyDescent="0.15">
      <c r="A215" s="81"/>
      <c r="B215" s="81"/>
      <c r="C215" s="95"/>
      <c r="D215" s="218" t="s">
        <v>169</v>
      </c>
      <c r="E215" s="219"/>
      <c r="F215" s="219"/>
      <c r="G215" s="219"/>
      <c r="H215" s="219"/>
      <c r="I215" s="219"/>
      <c r="J215" s="220"/>
      <c r="K215" s="13"/>
      <c r="L215" s="14"/>
      <c r="M215" s="14"/>
      <c r="N215" s="14"/>
      <c r="O215" s="15"/>
      <c r="P215" s="13"/>
      <c r="Q215" s="14"/>
      <c r="R215" s="14"/>
      <c r="S215" s="15"/>
      <c r="Z215" s="148"/>
    </row>
    <row r="216" spans="1:26" ht="20.100000000000001" customHeight="1" x14ac:dyDescent="0.15">
      <c r="A216" s="81"/>
      <c r="B216" s="81"/>
      <c r="C216" s="95"/>
      <c r="D216" s="218" t="s">
        <v>172</v>
      </c>
      <c r="E216" s="219"/>
      <c r="F216" s="219"/>
      <c r="G216" s="219"/>
      <c r="H216" s="219"/>
      <c r="I216" s="219"/>
      <c r="J216" s="220"/>
      <c r="K216" s="13"/>
      <c r="L216" s="14"/>
      <c r="M216" s="14"/>
      <c r="N216" s="14"/>
      <c r="O216" s="15"/>
      <c r="P216" s="13"/>
      <c r="Q216" s="14"/>
      <c r="R216" s="14"/>
      <c r="S216" s="15"/>
      <c r="Z216" s="148"/>
    </row>
    <row r="217" spans="1:26" ht="20.100000000000001" customHeight="1" x14ac:dyDescent="0.15">
      <c r="A217" s="81"/>
      <c r="B217" s="81"/>
      <c r="C217" s="95"/>
      <c r="D217" s="218" t="s">
        <v>173</v>
      </c>
      <c r="E217" s="219"/>
      <c r="F217" s="219"/>
      <c r="G217" s="219"/>
      <c r="H217" s="219"/>
      <c r="I217" s="219"/>
      <c r="J217" s="220"/>
      <c r="K217" s="13"/>
      <c r="L217" s="14"/>
      <c r="M217" s="14"/>
      <c r="N217" s="14"/>
      <c r="O217" s="15"/>
      <c r="P217" s="13"/>
      <c r="Q217" s="14"/>
      <c r="R217" s="14"/>
      <c r="S217" s="15"/>
      <c r="Z217" s="148"/>
    </row>
    <row r="218" spans="1:26" ht="20.100000000000001" customHeight="1" x14ac:dyDescent="0.15">
      <c r="A218" s="81"/>
      <c r="B218" s="81"/>
      <c r="C218" s="95"/>
      <c r="D218" s="221" t="s">
        <v>174</v>
      </c>
      <c r="E218" s="222"/>
      <c r="F218" s="222"/>
      <c r="G218" s="222"/>
      <c r="H218" s="222"/>
      <c r="I218" s="222"/>
      <c r="J218" s="223"/>
      <c r="K218" s="13"/>
      <c r="L218" s="14"/>
      <c r="M218" s="14"/>
      <c r="N218" s="14"/>
      <c r="O218" s="15"/>
      <c r="P218" s="13"/>
      <c r="Q218" s="14"/>
      <c r="R218" s="14"/>
      <c r="S218" s="15"/>
      <c r="Z218" s="148"/>
    </row>
    <row r="219" spans="1:26" ht="20.100000000000001" customHeight="1" x14ac:dyDescent="0.15">
      <c r="A219" s="81"/>
      <c r="B219" s="81"/>
      <c r="C219" s="95"/>
      <c r="D219" s="10"/>
      <c r="E219" s="11"/>
      <c r="F219" s="11"/>
      <c r="G219" s="11"/>
      <c r="H219" s="11"/>
      <c r="I219" s="11"/>
      <c r="J219" s="12"/>
      <c r="K219" s="13"/>
      <c r="L219" s="14"/>
      <c r="M219" s="14"/>
      <c r="N219" s="14"/>
      <c r="O219" s="15"/>
      <c r="P219" s="13"/>
      <c r="Q219" s="14"/>
      <c r="R219" s="14"/>
      <c r="S219" s="15"/>
      <c r="Z219" s="148"/>
    </row>
    <row r="220" spans="1:26" ht="20.100000000000001" customHeight="1" x14ac:dyDescent="0.15">
      <c r="A220" s="81"/>
      <c r="B220" s="81"/>
      <c r="C220" s="95"/>
      <c r="D220" s="10"/>
      <c r="E220" s="11"/>
      <c r="F220" s="11"/>
      <c r="G220" s="11"/>
      <c r="H220" s="11"/>
      <c r="I220" s="11"/>
      <c r="J220" s="12"/>
      <c r="K220" s="13"/>
      <c r="L220" s="14"/>
      <c r="M220" s="14"/>
      <c r="N220" s="14"/>
      <c r="O220" s="15"/>
      <c r="P220" s="13"/>
      <c r="Q220" s="14"/>
      <c r="R220" s="14"/>
      <c r="S220" s="15"/>
      <c r="Z220" s="148"/>
    </row>
    <row r="221" spans="1:26" ht="20.100000000000001" customHeight="1" x14ac:dyDescent="0.15">
      <c r="A221" s="81"/>
      <c r="B221" s="81"/>
      <c r="C221" s="95"/>
      <c r="D221" s="10"/>
      <c r="E221" s="11"/>
      <c r="F221" s="11"/>
      <c r="G221" s="11"/>
      <c r="H221" s="11"/>
      <c r="I221" s="11"/>
      <c r="J221" s="12"/>
      <c r="K221" s="13"/>
      <c r="L221" s="14"/>
      <c r="M221" s="14"/>
      <c r="N221" s="14"/>
      <c r="O221" s="15"/>
      <c r="P221" s="13"/>
      <c r="Q221" s="14"/>
      <c r="R221" s="14"/>
      <c r="S221" s="15"/>
      <c r="Z221" s="148"/>
    </row>
    <row r="222" spans="1:26" ht="20.100000000000001" customHeight="1" x14ac:dyDescent="0.15">
      <c r="A222" s="81"/>
      <c r="B222" s="81"/>
      <c r="C222" s="95"/>
      <c r="D222" s="7"/>
      <c r="E222" s="8"/>
      <c r="F222" s="8"/>
      <c r="G222" s="8"/>
      <c r="H222" s="8"/>
      <c r="I222" s="8"/>
      <c r="J222" s="9"/>
      <c r="K222" s="50"/>
      <c r="L222" s="51"/>
      <c r="M222" s="51"/>
      <c r="N222" s="51"/>
      <c r="O222" s="52"/>
      <c r="P222" s="50"/>
      <c r="Q222" s="51"/>
      <c r="R222" s="51"/>
      <c r="S222" s="52"/>
      <c r="Z222" s="148"/>
    </row>
    <row r="223" spans="1:26" ht="20.100000000000001" customHeight="1" x14ac:dyDescent="0.15">
      <c r="A223" s="81"/>
      <c r="B223" s="81"/>
      <c r="C223" s="95"/>
      <c r="Z223" s="148"/>
    </row>
    <row r="224" spans="1:26" ht="20.100000000000001" customHeight="1" x14ac:dyDescent="0.15">
      <c r="A224" s="81"/>
      <c r="B224" s="81"/>
      <c r="C224" s="120"/>
      <c r="D224" s="121"/>
      <c r="E224" s="121"/>
      <c r="F224" s="121"/>
      <c r="G224" s="121"/>
      <c r="H224" s="121"/>
      <c r="I224" s="121"/>
      <c r="J224" s="224"/>
      <c r="K224" s="224"/>
      <c r="L224" s="224"/>
      <c r="M224" s="225"/>
      <c r="N224" s="224"/>
      <c r="O224" s="224"/>
      <c r="P224" s="224"/>
      <c r="Q224" s="226"/>
      <c r="R224" s="226"/>
      <c r="S224" s="226"/>
      <c r="T224" s="153"/>
      <c r="U224" s="153"/>
      <c r="V224" s="153"/>
      <c r="W224" s="153"/>
      <c r="X224" s="153"/>
      <c r="Y224" s="153"/>
      <c r="Z224" s="227"/>
    </row>
    <row r="225" spans="1:27" ht="20.100000000000001" customHeight="1" x14ac:dyDescent="0.15">
      <c r="A225" s="81"/>
      <c r="B225" s="81"/>
      <c r="C225" s="105"/>
      <c r="D225" s="105"/>
      <c r="E225" s="105"/>
      <c r="F225" s="105"/>
      <c r="G225" s="105"/>
      <c r="H225" s="105"/>
      <c r="I225" s="105"/>
      <c r="J225" s="129"/>
      <c r="K225" s="129"/>
      <c r="L225" s="129"/>
      <c r="M225" s="228"/>
      <c r="N225" s="129"/>
      <c r="O225" s="129"/>
      <c r="P225" s="129"/>
      <c r="Q225" s="229"/>
      <c r="R225" s="229"/>
      <c r="S225" s="229"/>
    </row>
    <row r="226" spans="1:27" ht="20.100000000000001" customHeight="1" x14ac:dyDescent="0.15">
      <c r="A226" s="81"/>
      <c r="B226" s="81"/>
      <c r="C226" s="105"/>
      <c r="D226" s="105"/>
      <c r="E226" s="105"/>
      <c r="F226" s="105"/>
      <c r="G226" s="105"/>
      <c r="H226" s="105"/>
      <c r="I226" s="105"/>
      <c r="J226" s="129"/>
      <c r="K226" s="129"/>
      <c r="L226" s="129"/>
      <c r="M226" s="228"/>
      <c r="N226" s="129"/>
      <c r="O226" s="129"/>
      <c r="P226" s="129"/>
      <c r="Q226" s="229"/>
      <c r="R226" s="229"/>
      <c r="S226" s="229"/>
    </row>
    <row r="227" spans="1:27" ht="20.100000000000001" customHeight="1" x14ac:dyDescent="0.15">
      <c r="A227" s="81"/>
      <c r="B227" s="81"/>
      <c r="C227" s="92" t="s">
        <v>175</v>
      </c>
      <c r="D227" s="93"/>
      <c r="E227" s="93"/>
      <c r="F227" s="93"/>
      <c r="G227" s="93"/>
      <c r="H227" s="94"/>
      <c r="I227" s="230"/>
      <c r="L227" s="231"/>
      <c r="N227" s="137"/>
      <c r="P227" s="232"/>
      <c r="Q227" s="232"/>
      <c r="R227" s="232"/>
      <c r="S227" s="137"/>
      <c r="T227" s="137"/>
      <c r="U227" s="137"/>
      <c r="V227" s="137"/>
      <c r="W227" s="137"/>
      <c r="X227" s="137"/>
      <c r="Y227" s="137"/>
      <c r="AA227" s="137"/>
    </row>
    <row r="228" spans="1:27" ht="20.100000000000001" customHeight="1" x14ac:dyDescent="0.15">
      <c r="A228" s="81"/>
      <c r="B228" s="81"/>
      <c r="C228" s="95"/>
      <c r="D228" s="96"/>
      <c r="E228" s="96"/>
      <c r="F228" s="96"/>
      <c r="G228" s="96"/>
      <c r="H228" s="96"/>
      <c r="I228" s="96"/>
      <c r="J228" s="97"/>
      <c r="K228" s="97"/>
      <c r="L228" s="154"/>
      <c r="M228" s="154"/>
      <c r="N228" s="141"/>
      <c r="O228" s="141"/>
      <c r="P228" s="233"/>
      <c r="Q228" s="233"/>
      <c r="R228" s="233"/>
      <c r="S228" s="141"/>
      <c r="T228" s="141"/>
      <c r="U228" s="141"/>
      <c r="V228" s="141"/>
      <c r="W228" s="141"/>
      <c r="X228" s="141"/>
      <c r="Y228" s="141"/>
      <c r="Z228" s="98"/>
      <c r="AA228" s="137"/>
    </row>
    <row r="229" spans="1:27" ht="15.75" hidden="1" customHeight="1" x14ac:dyDescent="0.15">
      <c r="A229" s="81"/>
      <c r="B229" s="81"/>
      <c r="C229" s="95"/>
      <c r="D229" s="96"/>
      <c r="E229" s="96"/>
      <c r="F229" s="96"/>
      <c r="G229" s="96"/>
      <c r="H229" s="96"/>
      <c r="I229" s="96"/>
      <c r="J229" s="105"/>
      <c r="K229" s="105"/>
      <c r="L229" s="205"/>
      <c r="M229" s="205"/>
      <c r="N229" s="206"/>
      <c r="O229" s="206"/>
      <c r="P229" s="146"/>
      <c r="Q229" s="146"/>
      <c r="R229" s="146"/>
      <c r="S229" s="206"/>
      <c r="T229" s="206"/>
      <c r="U229" s="206"/>
      <c r="V229" s="206"/>
      <c r="W229" s="206"/>
      <c r="X229" s="206"/>
      <c r="Y229" s="206"/>
      <c r="Z229" s="104"/>
      <c r="AA229" s="137"/>
    </row>
    <row r="230" spans="1:27" ht="20.100000000000001" customHeight="1" x14ac:dyDescent="0.15">
      <c r="A230" s="81">
        <f>IFERROR(IF(OR(TRIM($I230)="",OR(NOT(ISNUMBER(VALUE($P230))), TRIM($P230)="", LEN($P230)&lt;&gt;6)),1001,0),3)</f>
        <v>1001</v>
      </c>
      <c r="B230" s="81"/>
      <c r="C230" s="99"/>
      <c r="D230" s="100">
        <v>1</v>
      </c>
      <c r="E230" s="76" t="s">
        <v>101</v>
      </c>
      <c r="I230" s="6"/>
      <c r="J230" s="6"/>
      <c r="K230" s="6"/>
      <c r="L230" s="6"/>
      <c r="M230" s="6"/>
      <c r="N230" s="136" t="s">
        <v>64</v>
      </c>
      <c r="O230" s="234" t="s">
        <v>62</v>
      </c>
      <c r="P230" s="1"/>
      <c r="Q230" s="105" t="s">
        <v>63</v>
      </c>
      <c r="T230" s="105"/>
      <c r="Y230" s="105"/>
      <c r="Z230" s="104"/>
    </row>
    <row r="231" spans="1:27" ht="30" customHeight="1" x14ac:dyDescent="0.15">
      <c r="A231" s="81"/>
      <c r="B231" s="81"/>
      <c r="C231" s="108"/>
      <c r="D231" s="105"/>
      <c r="E231" s="105"/>
      <c r="F231" s="105"/>
      <c r="G231" s="105"/>
      <c r="H231" s="105"/>
      <c r="I231" s="111"/>
      <c r="J231" s="113" t="s">
        <v>104</v>
      </c>
      <c r="K231" s="235"/>
      <c r="L231" s="235"/>
      <c r="M231" s="235"/>
      <c r="N231" s="235"/>
      <c r="O231" s="235"/>
      <c r="P231" s="235"/>
      <c r="Q231" s="235"/>
      <c r="R231" s="235"/>
      <c r="S231" s="235"/>
      <c r="T231" s="235"/>
      <c r="U231" s="235"/>
      <c r="V231" s="235"/>
      <c r="W231" s="235"/>
      <c r="X231" s="235"/>
      <c r="Y231" s="235"/>
      <c r="Z231" s="104"/>
    </row>
    <row r="232" spans="1:27" ht="20.100000000000001" customHeight="1" x14ac:dyDescent="0.15">
      <c r="A232" s="81">
        <f>IFERROR(IF(OR(TRIM($I232)="",TRIM($O232)=""),1001,0),3)</f>
        <v>1001</v>
      </c>
      <c r="B232" s="277"/>
      <c r="C232" s="108"/>
      <c r="D232" s="100">
        <v>2</v>
      </c>
      <c r="E232" s="76" t="s">
        <v>219</v>
      </c>
      <c r="I232" s="5"/>
      <c r="J232" s="6"/>
      <c r="K232" s="6"/>
      <c r="L232" s="6"/>
      <c r="M232" s="6"/>
      <c r="N232" s="236" t="s">
        <v>176</v>
      </c>
      <c r="O232" s="5"/>
      <c r="P232" s="49"/>
      <c r="Q232" s="6"/>
      <c r="R232" s="6"/>
      <c r="S232" s="107"/>
      <c r="T232" s="107"/>
      <c r="U232" s="107"/>
      <c r="V232" s="107"/>
      <c r="W232" s="107"/>
      <c r="X232" s="107"/>
      <c r="Y232" s="107"/>
      <c r="Z232" s="104"/>
    </row>
    <row r="233" spans="1:27" ht="20.100000000000001" customHeight="1" x14ac:dyDescent="0.15">
      <c r="A233" s="81"/>
      <c r="B233" s="81"/>
      <c r="C233" s="108"/>
      <c r="D233" s="105"/>
      <c r="E233" s="105"/>
      <c r="F233" s="105"/>
      <c r="G233" s="105"/>
      <c r="H233" s="105"/>
      <c r="I233" s="237"/>
      <c r="J233" s="107" t="str">
        <f>日付例 &amp; "　年月日を入力してください。"</f>
        <v>例)2024/4/1、R6/4/1　年月日を入力してください。</v>
      </c>
      <c r="K233" s="129"/>
      <c r="L233" s="129"/>
      <c r="M233" s="129"/>
      <c r="N233" s="129"/>
      <c r="S233" s="107"/>
      <c r="T233" s="107"/>
      <c r="U233" s="107"/>
      <c r="V233" s="107"/>
      <c r="W233" s="107"/>
      <c r="X233" s="107"/>
      <c r="Y233" s="107"/>
      <c r="Z233" s="104"/>
    </row>
    <row r="234" spans="1:27" ht="20.100000000000001" customHeight="1" x14ac:dyDescent="0.15">
      <c r="A234" s="81">
        <f>IFERROR(IF(TRIM($I234)="",1001,0),3)</f>
        <v>1001</v>
      </c>
      <c r="B234" s="81"/>
      <c r="C234" s="99"/>
      <c r="D234" s="100">
        <v>3</v>
      </c>
      <c r="E234" s="76" t="s">
        <v>220</v>
      </c>
      <c r="I234" s="5"/>
      <c r="J234" s="6"/>
      <c r="K234" s="6"/>
      <c r="L234" s="6"/>
      <c r="M234" s="6"/>
      <c r="N234" s="234"/>
      <c r="O234" s="105"/>
      <c r="P234" s="105"/>
      <c r="Q234" s="105"/>
      <c r="R234" s="105"/>
      <c r="S234" s="105"/>
      <c r="T234" s="105"/>
      <c r="U234" s="105"/>
      <c r="V234" s="105"/>
      <c r="W234" s="105"/>
      <c r="X234" s="105"/>
      <c r="Y234" s="105"/>
      <c r="Z234" s="104"/>
    </row>
    <row r="235" spans="1:27" ht="30" customHeight="1" x14ac:dyDescent="0.15">
      <c r="A235" s="81"/>
      <c r="B235" s="81"/>
      <c r="C235" s="108"/>
      <c r="D235" s="105"/>
      <c r="E235" s="105"/>
      <c r="F235" s="105"/>
      <c r="G235" s="105"/>
      <c r="H235" s="105"/>
      <c r="I235" s="111"/>
      <c r="J235" s="107" t="str">
        <f>日付例 &amp;"　年月日を入力してください。"</f>
        <v>例)2024/4/1、R6/4/1　年月日を入力してください。</v>
      </c>
      <c r="K235" s="107"/>
      <c r="L235" s="107"/>
      <c r="M235" s="107"/>
      <c r="N235" s="107"/>
      <c r="O235" s="107"/>
      <c r="P235" s="107"/>
      <c r="Q235" s="107"/>
      <c r="R235" s="107"/>
      <c r="S235" s="107"/>
      <c r="T235" s="107"/>
      <c r="U235" s="107"/>
      <c r="V235" s="107"/>
      <c r="W235" s="107"/>
      <c r="X235" s="107"/>
      <c r="Y235" s="107"/>
      <c r="Z235" s="104"/>
    </row>
    <row r="236" spans="1:27" ht="20.100000000000001" customHeight="1" x14ac:dyDescent="0.15">
      <c r="A236" s="81"/>
      <c r="B236" s="81"/>
      <c r="C236" s="108"/>
      <c r="D236" s="100">
        <v>4</v>
      </c>
      <c r="E236" s="76" t="s">
        <v>212</v>
      </c>
      <c r="G236" s="105"/>
      <c r="H236" s="105"/>
      <c r="I236" s="111"/>
      <c r="J236" s="107"/>
      <c r="K236" s="107"/>
      <c r="L236" s="107"/>
      <c r="M236" s="107"/>
      <c r="N236" s="107"/>
      <c r="O236" s="107"/>
      <c r="P236" s="107"/>
      <c r="Q236" s="107"/>
      <c r="R236" s="107"/>
      <c r="S236" s="107"/>
      <c r="T236" s="107"/>
      <c r="U236" s="107"/>
      <c r="V236" s="107"/>
      <c r="W236" s="107"/>
      <c r="X236" s="107"/>
      <c r="Y236" s="107"/>
      <c r="Z236" s="104"/>
    </row>
    <row r="237" spans="1:27" ht="80.099999999999994" customHeight="1" x14ac:dyDescent="0.15">
      <c r="A237" s="81"/>
      <c r="B237" s="81"/>
      <c r="C237" s="95"/>
      <c r="D237" s="238" t="s">
        <v>227</v>
      </c>
      <c r="E237" s="238"/>
      <c r="F237" s="238"/>
      <c r="G237" s="238"/>
      <c r="H237" s="238"/>
      <c r="I237" s="238"/>
      <c r="J237" s="238"/>
      <c r="K237" s="238"/>
      <c r="L237" s="238"/>
      <c r="M237" s="238"/>
      <c r="N237" s="238"/>
      <c r="O237" s="238"/>
      <c r="P237" s="238"/>
      <c r="Q237" s="238"/>
      <c r="R237" s="238"/>
      <c r="S237" s="238"/>
      <c r="T237" s="238"/>
      <c r="U237" s="238"/>
      <c r="V237" s="238"/>
      <c r="W237" s="238"/>
      <c r="X237" s="238"/>
      <c r="Y237" s="238"/>
      <c r="Z237" s="104"/>
      <c r="AA237" s="137"/>
    </row>
    <row r="238" spans="1:27" ht="20.100000000000001" customHeight="1" x14ac:dyDescent="0.15">
      <c r="A238" s="81">
        <f>IFERROR(IF(OR(COUNTIF($H240:$H268,"①")&lt;&gt;1,COUNTIF($H240:$H268,"②")&gt;1,COUNTIF($H240:$H268,"③")&gt;1),1001,0),3)</f>
        <v>1001</v>
      </c>
      <c r="B238" s="277"/>
      <c r="C238" s="99"/>
      <c r="D238" s="239" t="s">
        <v>213</v>
      </c>
      <c r="E238" s="240"/>
      <c r="F238" s="240"/>
      <c r="G238" s="241"/>
      <c r="H238" s="242" t="s">
        <v>204</v>
      </c>
      <c r="I238" s="243"/>
      <c r="J238" s="243" t="s">
        <v>215</v>
      </c>
      <c r="K238" s="244" t="s">
        <v>205</v>
      </c>
      <c r="L238" s="244"/>
      <c r="M238" s="244"/>
      <c r="N238" s="245" t="s">
        <v>208</v>
      </c>
      <c r="O238" s="246"/>
      <c r="P238" s="247"/>
      <c r="Q238" s="248" t="s">
        <v>211</v>
      </c>
      <c r="R238" s="249"/>
      <c r="S238" s="249"/>
      <c r="T238" s="250" t="s">
        <v>214</v>
      </c>
      <c r="U238" s="251"/>
      <c r="V238" s="251"/>
      <c r="W238" s="251"/>
      <c r="X238" s="251"/>
      <c r="Y238" s="252"/>
      <c r="Z238" s="104"/>
      <c r="AA238" s="206"/>
    </row>
    <row r="239" spans="1:27" ht="20.100000000000001" customHeight="1" x14ac:dyDescent="0.15">
      <c r="A239" s="81"/>
      <c r="B239" s="81"/>
      <c r="C239" s="99"/>
      <c r="D239" s="253"/>
      <c r="E239" s="254"/>
      <c r="F239" s="254"/>
      <c r="G239" s="255"/>
      <c r="H239" s="256"/>
      <c r="I239" s="257"/>
      <c r="J239" s="257"/>
      <c r="K239" s="258"/>
      <c r="L239" s="258"/>
      <c r="M239" s="258"/>
      <c r="N239" s="259" t="s">
        <v>206</v>
      </c>
      <c r="O239" s="259" t="s">
        <v>207</v>
      </c>
      <c r="P239" s="259" t="s">
        <v>216</v>
      </c>
      <c r="Q239" s="260"/>
      <c r="R239" s="261"/>
      <c r="S239" s="261"/>
      <c r="T239" s="262"/>
      <c r="U239" s="263"/>
      <c r="V239" s="263"/>
      <c r="W239" s="263"/>
      <c r="X239" s="263"/>
      <c r="Y239" s="264"/>
      <c r="Z239" s="104"/>
      <c r="AA239" s="206"/>
    </row>
    <row r="240" spans="1:27" ht="20.100000000000001" customHeight="1" x14ac:dyDescent="0.15">
      <c r="A240" s="81">
        <f>IFERROR(IF(AND(TRIM($H240)&lt;&gt;"", OR(TRIM($J240)="",COUNT($K240:$Q240)&lt;&gt;5)),1001,0),3)</f>
        <v>0</v>
      </c>
      <c r="B240" s="81"/>
      <c r="C240" s="99"/>
      <c r="D240" s="265" t="s">
        <v>72</v>
      </c>
      <c r="E240" s="266" t="s">
        <v>177</v>
      </c>
      <c r="F240" s="267"/>
      <c r="G240" s="268"/>
      <c r="H240" s="57"/>
      <c r="I240" s="58"/>
      <c r="J240" s="2"/>
      <c r="K240" s="278"/>
      <c r="L240" s="61"/>
      <c r="M240" s="62"/>
      <c r="N240" s="279"/>
      <c r="O240" s="280"/>
      <c r="P240" s="280"/>
      <c r="Q240" s="278"/>
      <c r="R240" s="61"/>
      <c r="S240" s="62"/>
      <c r="T240" s="63"/>
      <c r="U240" s="64"/>
      <c r="V240" s="64"/>
      <c r="W240" s="64"/>
      <c r="X240" s="64"/>
      <c r="Y240" s="65"/>
      <c r="Z240" s="104"/>
      <c r="AA240" s="206"/>
    </row>
    <row r="241" spans="1:27" ht="20.100000000000001" customHeight="1" x14ac:dyDescent="0.15">
      <c r="A241" s="81">
        <f>IFERROR(IF(AND(TRIM($H241)&lt;&gt;"", OR(TRIM($J241)="",COUNT($K241:$Q241)&lt;&gt;5)),1001,0),3)</f>
        <v>0</v>
      </c>
      <c r="B241" s="81"/>
      <c r="C241" s="99"/>
      <c r="D241" s="269" t="s">
        <v>73</v>
      </c>
      <c r="E241" s="270" t="s">
        <v>203</v>
      </c>
      <c r="F241" s="222"/>
      <c r="G241" s="223"/>
      <c r="H241" s="47"/>
      <c r="I241" s="48"/>
      <c r="J241" s="3"/>
      <c r="K241" s="281"/>
      <c r="L241" s="53"/>
      <c r="M241" s="54"/>
      <c r="N241" s="282"/>
      <c r="O241" s="283"/>
      <c r="P241" s="283"/>
      <c r="Q241" s="281"/>
      <c r="R241" s="53"/>
      <c r="S241" s="54"/>
      <c r="T241" s="66"/>
      <c r="U241" s="67"/>
      <c r="V241" s="67"/>
      <c r="W241" s="67"/>
      <c r="X241" s="67"/>
      <c r="Y241" s="68"/>
      <c r="Z241" s="104"/>
      <c r="AA241" s="206"/>
    </row>
    <row r="242" spans="1:27" ht="20.100000000000001" customHeight="1" x14ac:dyDescent="0.15">
      <c r="A242" s="81">
        <f>IFERROR(IF(AND(TRIM($H242)&lt;&gt;"", OR(TRIM($J242)="",COUNT($K242:$Q242)&lt;&gt;5)),1001,0),3)</f>
        <v>0</v>
      </c>
      <c r="B242" s="81"/>
      <c r="C242" s="99"/>
      <c r="D242" s="269" t="s">
        <v>74</v>
      </c>
      <c r="E242" s="270" t="s">
        <v>178</v>
      </c>
      <c r="F242" s="222"/>
      <c r="G242" s="223"/>
      <c r="H242" s="47"/>
      <c r="I242" s="48"/>
      <c r="J242" s="3"/>
      <c r="K242" s="281"/>
      <c r="L242" s="53"/>
      <c r="M242" s="54"/>
      <c r="N242" s="282"/>
      <c r="O242" s="283"/>
      <c r="P242" s="283"/>
      <c r="Q242" s="281"/>
      <c r="R242" s="53"/>
      <c r="S242" s="54"/>
      <c r="T242" s="66"/>
      <c r="U242" s="67"/>
      <c r="V242" s="67"/>
      <c r="W242" s="67"/>
      <c r="X242" s="67"/>
      <c r="Y242" s="68"/>
      <c r="Z242" s="104"/>
      <c r="AA242" s="206"/>
    </row>
    <row r="243" spans="1:27" ht="20.100000000000001" customHeight="1" x14ac:dyDescent="0.15">
      <c r="A243" s="81">
        <f>IFERROR(IF(AND(TRIM($H243)&lt;&gt;"", OR(TRIM($J243)="",COUNT($K243:$Q243)&lt;&gt;5)),1001,0),3)</f>
        <v>0</v>
      </c>
      <c r="B243" s="81"/>
      <c r="C243" s="99"/>
      <c r="D243" s="269" t="s">
        <v>75</v>
      </c>
      <c r="E243" s="270" t="s">
        <v>179</v>
      </c>
      <c r="F243" s="222"/>
      <c r="G243" s="223"/>
      <c r="H243" s="47"/>
      <c r="I243" s="48"/>
      <c r="J243" s="3"/>
      <c r="K243" s="281"/>
      <c r="L243" s="53"/>
      <c r="M243" s="54"/>
      <c r="N243" s="282"/>
      <c r="O243" s="283"/>
      <c r="P243" s="283"/>
      <c r="Q243" s="281"/>
      <c r="R243" s="53"/>
      <c r="S243" s="54"/>
      <c r="T243" s="66"/>
      <c r="U243" s="67"/>
      <c r="V243" s="67"/>
      <c r="W243" s="67"/>
      <c r="X243" s="67"/>
      <c r="Y243" s="68"/>
      <c r="Z243" s="104"/>
      <c r="AA243" s="206"/>
    </row>
    <row r="244" spans="1:27" ht="20.100000000000001" customHeight="1" x14ac:dyDescent="0.15">
      <c r="A244" s="81">
        <f>IFERROR(IF(AND(TRIM($H244)&lt;&gt;"", OR(TRIM($J244)="",COUNT($K244:$Q244)&lt;&gt;5)),1001,0),3)</f>
        <v>0</v>
      </c>
      <c r="B244" s="81"/>
      <c r="C244" s="99"/>
      <c r="D244" s="269" t="s">
        <v>180</v>
      </c>
      <c r="E244" s="270" t="s">
        <v>209</v>
      </c>
      <c r="F244" s="222"/>
      <c r="G244" s="223"/>
      <c r="H244" s="47"/>
      <c r="I244" s="48"/>
      <c r="J244" s="3"/>
      <c r="K244" s="281"/>
      <c r="L244" s="53"/>
      <c r="M244" s="54"/>
      <c r="N244" s="282"/>
      <c r="O244" s="283"/>
      <c r="P244" s="283"/>
      <c r="Q244" s="281"/>
      <c r="R244" s="53"/>
      <c r="S244" s="54"/>
      <c r="T244" s="66"/>
      <c r="U244" s="67"/>
      <c r="V244" s="67"/>
      <c r="W244" s="67"/>
      <c r="X244" s="67"/>
      <c r="Y244" s="68"/>
      <c r="Z244" s="104"/>
      <c r="AA244" s="206"/>
    </row>
    <row r="245" spans="1:27" ht="20.100000000000001" customHeight="1" x14ac:dyDescent="0.15">
      <c r="A245" s="81">
        <f>IFERROR(IF(AND(TRIM($H245)&lt;&gt;"", OR(TRIM($J245)="",COUNT($K245:$Q245)&lt;&gt;5)),1001,0),3)</f>
        <v>0</v>
      </c>
      <c r="B245" s="81"/>
      <c r="C245" s="99"/>
      <c r="D245" s="269" t="s">
        <v>76</v>
      </c>
      <c r="E245" s="270" t="s">
        <v>181</v>
      </c>
      <c r="F245" s="222"/>
      <c r="G245" s="223"/>
      <c r="H245" s="47"/>
      <c r="I245" s="48"/>
      <c r="J245" s="3"/>
      <c r="K245" s="281"/>
      <c r="L245" s="53"/>
      <c r="M245" s="54"/>
      <c r="N245" s="282"/>
      <c r="O245" s="283"/>
      <c r="P245" s="283"/>
      <c r="Q245" s="281"/>
      <c r="R245" s="53"/>
      <c r="S245" s="54"/>
      <c r="T245" s="66"/>
      <c r="U245" s="67"/>
      <c r="V245" s="67"/>
      <c r="W245" s="67"/>
      <c r="X245" s="67"/>
      <c r="Y245" s="68"/>
      <c r="Z245" s="104"/>
      <c r="AA245" s="206"/>
    </row>
    <row r="246" spans="1:27" ht="20.100000000000001" customHeight="1" x14ac:dyDescent="0.15">
      <c r="A246" s="81">
        <f>IFERROR(IF(AND(TRIM($H246)&lt;&gt;"", OR(TRIM($J246)="",COUNT($K246:$Q246)&lt;&gt;5)),1001,0),3)</f>
        <v>0</v>
      </c>
      <c r="B246" s="81"/>
      <c r="C246" s="99"/>
      <c r="D246" s="269" t="s">
        <v>77</v>
      </c>
      <c r="E246" s="270" t="s">
        <v>182</v>
      </c>
      <c r="F246" s="222"/>
      <c r="G246" s="223"/>
      <c r="H246" s="47"/>
      <c r="I246" s="48"/>
      <c r="J246" s="3"/>
      <c r="K246" s="281"/>
      <c r="L246" s="53"/>
      <c r="M246" s="54"/>
      <c r="N246" s="282"/>
      <c r="O246" s="283"/>
      <c r="P246" s="283"/>
      <c r="Q246" s="281"/>
      <c r="R246" s="53"/>
      <c r="S246" s="54"/>
      <c r="T246" s="66"/>
      <c r="U246" s="67"/>
      <c r="V246" s="67"/>
      <c r="W246" s="67"/>
      <c r="X246" s="67"/>
      <c r="Y246" s="68"/>
      <c r="Z246" s="104"/>
      <c r="AA246" s="206"/>
    </row>
    <row r="247" spans="1:27" ht="20.100000000000001" customHeight="1" x14ac:dyDescent="0.15">
      <c r="A247" s="81">
        <f>IFERROR(IF(AND(TRIM($H247)&lt;&gt;"", OR(TRIM($J247)="",COUNT($K247:$Q247)&lt;&gt;5)),1001,0),3)</f>
        <v>0</v>
      </c>
      <c r="B247" s="81"/>
      <c r="C247" s="99"/>
      <c r="D247" s="269" t="s">
        <v>78</v>
      </c>
      <c r="E247" s="270" t="s">
        <v>183</v>
      </c>
      <c r="F247" s="222"/>
      <c r="G247" s="223"/>
      <c r="H247" s="47"/>
      <c r="I247" s="48"/>
      <c r="J247" s="3"/>
      <c r="K247" s="281"/>
      <c r="L247" s="53"/>
      <c r="M247" s="54"/>
      <c r="N247" s="282"/>
      <c r="O247" s="283"/>
      <c r="P247" s="283"/>
      <c r="Q247" s="281"/>
      <c r="R247" s="53"/>
      <c r="S247" s="54"/>
      <c r="T247" s="66"/>
      <c r="U247" s="67"/>
      <c r="V247" s="67"/>
      <c r="W247" s="67"/>
      <c r="X247" s="67"/>
      <c r="Y247" s="68"/>
      <c r="Z247" s="104"/>
      <c r="AA247" s="206"/>
    </row>
    <row r="248" spans="1:27" ht="20.100000000000001" customHeight="1" x14ac:dyDescent="0.15">
      <c r="A248" s="81">
        <f>IFERROR(IF(AND(TRIM($H248)&lt;&gt;"", OR(TRIM($J248)="",COUNT($K248:$Q248)&lt;&gt;5)),1001,0),3)</f>
        <v>0</v>
      </c>
      <c r="B248" s="81"/>
      <c r="C248" s="99"/>
      <c r="D248" s="269" t="s">
        <v>79</v>
      </c>
      <c r="E248" s="270" t="s">
        <v>184</v>
      </c>
      <c r="F248" s="222"/>
      <c r="G248" s="223"/>
      <c r="H248" s="47"/>
      <c r="I248" s="48"/>
      <c r="J248" s="3"/>
      <c r="K248" s="281"/>
      <c r="L248" s="53"/>
      <c r="M248" s="54"/>
      <c r="N248" s="282"/>
      <c r="O248" s="283"/>
      <c r="P248" s="283"/>
      <c r="Q248" s="281"/>
      <c r="R248" s="53"/>
      <c r="S248" s="54"/>
      <c r="T248" s="66"/>
      <c r="U248" s="67"/>
      <c r="V248" s="67"/>
      <c r="W248" s="67"/>
      <c r="X248" s="67"/>
      <c r="Y248" s="68"/>
      <c r="Z248" s="104"/>
      <c r="AA248" s="206"/>
    </row>
    <row r="249" spans="1:27" ht="20.100000000000001" customHeight="1" x14ac:dyDescent="0.15">
      <c r="A249" s="81">
        <f>IFERROR(IF(AND(TRIM($H249)&lt;&gt;"", OR(TRIM($J249)="",COUNT($K249:$Q249)&lt;&gt;5)),1001,0),3)</f>
        <v>0</v>
      </c>
      <c r="B249" s="81"/>
      <c r="C249" s="99"/>
      <c r="D249" s="269" t="s">
        <v>80</v>
      </c>
      <c r="E249" s="270" t="s">
        <v>210</v>
      </c>
      <c r="F249" s="222"/>
      <c r="G249" s="223"/>
      <c r="H249" s="47"/>
      <c r="I249" s="48"/>
      <c r="J249" s="3"/>
      <c r="K249" s="281"/>
      <c r="L249" s="53"/>
      <c r="M249" s="54"/>
      <c r="N249" s="282"/>
      <c r="O249" s="283"/>
      <c r="P249" s="283"/>
      <c r="Q249" s="281"/>
      <c r="R249" s="53"/>
      <c r="S249" s="54"/>
      <c r="T249" s="66"/>
      <c r="U249" s="67"/>
      <c r="V249" s="67"/>
      <c r="W249" s="67"/>
      <c r="X249" s="67"/>
      <c r="Y249" s="68"/>
      <c r="Z249" s="104"/>
      <c r="AA249" s="206"/>
    </row>
    <row r="250" spans="1:27" ht="20.100000000000001" customHeight="1" x14ac:dyDescent="0.15">
      <c r="A250" s="81">
        <f>IFERROR(IF(AND(TRIM($H250)&lt;&gt;"", OR(TRIM($J250)="",COUNT($K250:$Q250)&lt;&gt;5)),1001,0),3)</f>
        <v>0</v>
      </c>
      <c r="B250" s="81"/>
      <c r="C250" s="99"/>
      <c r="D250" s="269" t="s">
        <v>81</v>
      </c>
      <c r="E250" s="270" t="s">
        <v>185</v>
      </c>
      <c r="F250" s="222"/>
      <c r="G250" s="223"/>
      <c r="H250" s="47"/>
      <c r="I250" s="48"/>
      <c r="J250" s="3"/>
      <c r="K250" s="281"/>
      <c r="L250" s="53"/>
      <c r="M250" s="54"/>
      <c r="N250" s="282"/>
      <c r="O250" s="283"/>
      <c r="P250" s="283"/>
      <c r="Q250" s="281"/>
      <c r="R250" s="53"/>
      <c r="S250" s="54"/>
      <c r="T250" s="66"/>
      <c r="U250" s="67"/>
      <c r="V250" s="67"/>
      <c r="W250" s="67"/>
      <c r="X250" s="67"/>
      <c r="Y250" s="68"/>
      <c r="Z250" s="104"/>
      <c r="AA250" s="206"/>
    </row>
    <row r="251" spans="1:27" ht="20.100000000000001" customHeight="1" x14ac:dyDescent="0.15">
      <c r="A251" s="81">
        <f>IFERROR(IF(AND(TRIM($H251)&lt;&gt;"", OR(TRIM($J251)="",COUNT($K251:$Q251)&lt;&gt;5)),1001,0),3)</f>
        <v>0</v>
      </c>
      <c r="B251" s="81"/>
      <c r="C251" s="99"/>
      <c r="D251" s="269" t="s">
        <v>82</v>
      </c>
      <c r="E251" s="270" t="s">
        <v>186</v>
      </c>
      <c r="F251" s="222"/>
      <c r="G251" s="223"/>
      <c r="H251" s="47"/>
      <c r="I251" s="48"/>
      <c r="J251" s="3"/>
      <c r="K251" s="281"/>
      <c r="L251" s="53"/>
      <c r="M251" s="54"/>
      <c r="N251" s="282"/>
      <c r="O251" s="283"/>
      <c r="P251" s="283"/>
      <c r="Q251" s="281"/>
      <c r="R251" s="53"/>
      <c r="S251" s="54"/>
      <c r="T251" s="66"/>
      <c r="U251" s="67"/>
      <c r="V251" s="67"/>
      <c r="W251" s="67"/>
      <c r="X251" s="67"/>
      <c r="Y251" s="68"/>
      <c r="Z251" s="104"/>
      <c r="AA251" s="206"/>
    </row>
    <row r="252" spans="1:27" ht="20.100000000000001" customHeight="1" x14ac:dyDescent="0.15">
      <c r="A252" s="81">
        <f>IFERROR(IF(AND(TRIM($H252)&lt;&gt;"", OR(TRIM($J252)="",COUNT($K252:$Q252)&lt;&gt;5)),1001,0),3)</f>
        <v>0</v>
      </c>
      <c r="B252" s="81"/>
      <c r="C252" s="99"/>
      <c r="D252" s="269" t="s">
        <v>83</v>
      </c>
      <c r="E252" s="270" t="s">
        <v>187</v>
      </c>
      <c r="F252" s="222"/>
      <c r="G252" s="223"/>
      <c r="H252" s="47"/>
      <c r="I252" s="48"/>
      <c r="J252" s="3"/>
      <c r="K252" s="281"/>
      <c r="L252" s="53"/>
      <c r="M252" s="54"/>
      <c r="N252" s="282"/>
      <c r="O252" s="283"/>
      <c r="P252" s="283"/>
      <c r="Q252" s="281"/>
      <c r="R252" s="53"/>
      <c r="S252" s="54"/>
      <c r="T252" s="66"/>
      <c r="U252" s="67"/>
      <c r="V252" s="67"/>
      <c r="W252" s="67"/>
      <c r="X252" s="67"/>
      <c r="Y252" s="68"/>
      <c r="Z252" s="104"/>
      <c r="AA252" s="206"/>
    </row>
    <row r="253" spans="1:27" ht="20.100000000000001" customHeight="1" x14ac:dyDescent="0.15">
      <c r="A253" s="81">
        <f>IFERROR(IF(AND(TRIM($H253)&lt;&gt;"", OR(TRIM($J253)="",COUNT($K253:$Q253)&lt;&gt;5)),1001,0),3)</f>
        <v>0</v>
      </c>
      <c r="B253" s="81"/>
      <c r="C253" s="99"/>
      <c r="D253" s="269" t="s">
        <v>84</v>
      </c>
      <c r="E253" s="270" t="s">
        <v>188</v>
      </c>
      <c r="F253" s="222"/>
      <c r="G253" s="223"/>
      <c r="H253" s="47"/>
      <c r="I253" s="48"/>
      <c r="J253" s="3"/>
      <c r="K253" s="281"/>
      <c r="L253" s="53"/>
      <c r="M253" s="54"/>
      <c r="N253" s="282"/>
      <c r="O253" s="283"/>
      <c r="P253" s="283"/>
      <c r="Q253" s="281"/>
      <c r="R253" s="53"/>
      <c r="S253" s="54"/>
      <c r="T253" s="66"/>
      <c r="U253" s="67"/>
      <c r="V253" s="67"/>
      <c r="W253" s="67"/>
      <c r="X253" s="67"/>
      <c r="Y253" s="68"/>
      <c r="Z253" s="104"/>
      <c r="AA253" s="206"/>
    </row>
    <row r="254" spans="1:27" ht="20.100000000000001" customHeight="1" x14ac:dyDescent="0.15">
      <c r="A254" s="81">
        <f>IFERROR(IF(AND(TRIM($H254)&lt;&gt;"", OR(TRIM($J254)="",COUNT($K254:$Q254)&lt;&gt;5)),1001,0),3)</f>
        <v>0</v>
      </c>
      <c r="B254" s="81"/>
      <c r="C254" s="99"/>
      <c r="D254" s="269" t="s">
        <v>85</v>
      </c>
      <c r="E254" s="270" t="s">
        <v>189</v>
      </c>
      <c r="F254" s="222"/>
      <c r="G254" s="223"/>
      <c r="H254" s="47"/>
      <c r="I254" s="48"/>
      <c r="J254" s="3"/>
      <c r="K254" s="281"/>
      <c r="L254" s="53"/>
      <c r="M254" s="54"/>
      <c r="N254" s="282"/>
      <c r="O254" s="283"/>
      <c r="P254" s="283"/>
      <c r="Q254" s="281"/>
      <c r="R254" s="53"/>
      <c r="S254" s="54"/>
      <c r="T254" s="66"/>
      <c r="U254" s="67"/>
      <c r="V254" s="67"/>
      <c r="W254" s="67"/>
      <c r="X254" s="67"/>
      <c r="Y254" s="68"/>
      <c r="Z254" s="104"/>
      <c r="AA254" s="206"/>
    </row>
    <row r="255" spans="1:27" ht="20.100000000000001" customHeight="1" x14ac:dyDescent="0.15">
      <c r="A255" s="81">
        <f>IFERROR(IF(AND(TRIM($H255)&lt;&gt;"", OR(TRIM($J255)="",COUNT($K255:$Q255)&lt;&gt;5)),1001,0),3)</f>
        <v>0</v>
      </c>
      <c r="B255" s="81"/>
      <c r="C255" s="99"/>
      <c r="D255" s="269" t="s">
        <v>86</v>
      </c>
      <c r="E255" s="270" t="s">
        <v>202</v>
      </c>
      <c r="F255" s="222"/>
      <c r="G255" s="223"/>
      <c r="H255" s="47"/>
      <c r="I255" s="48"/>
      <c r="J255" s="3"/>
      <c r="K255" s="281"/>
      <c r="L255" s="53"/>
      <c r="M255" s="54"/>
      <c r="N255" s="282"/>
      <c r="O255" s="283"/>
      <c r="P255" s="283"/>
      <c r="Q255" s="281"/>
      <c r="R255" s="53"/>
      <c r="S255" s="54"/>
      <c r="T255" s="66"/>
      <c r="U255" s="67"/>
      <c r="V255" s="67"/>
      <c r="W255" s="67"/>
      <c r="X255" s="67"/>
      <c r="Y255" s="68"/>
      <c r="Z255" s="104"/>
      <c r="AA255" s="206"/>
    </row>
    <row r="256" spans="1:27" ht="20.100000000000001" customHeight="1" x14ac:dyDescent="0.15">
      <c r="A256" s="81">
        <f>IFERROR(IF(AND(TRIM($H256)&lt;&gt;"", OR(TRIM($J256)="",COUNT($K256:$Q256)&lt;&gt;5)),1001,0),3)</f>
        <v>0</v>
      </c>
      <c r="B256" s="81"/>
      <c r="C256" s="99"/>
      <c r="D256" s="269" t="s">
        <v>87</v>
      </c>
      <c r="E256" s="270" t="s">
        <v>190</v>
      </c>
      <c r="F256" s="222"/>
      <c r="G256" s="223"/>
      <c r="H256" s="47"/>
      <c r="I256" s="48"/>
      <c r="J256" s="3"/>
      <c r="K256" s="281"/>
      <c r="L256" s="53"/>
      <c r="M256" s="54"/>
      <c r="N256" s="282"/>
      <c r="O256" s="283"/>
      <c r="P256" s="283"/>
      <c r="Q256" s="281"/>
      <c r="R256" s="53"/>
      <c r="S256" s="54"/>
      <c r="T256" s="66"/>
      <c r="U256" s="67"/>
      <c r="V256" s="67"/>
      <c r="W256" s="67"/>
      <c r="X256" s="67"/>
      <c r="Y256" s="68"/>
      <c r="Z256" s="104"/>
      <c r="AA256" s="206"/>
    </row>
    <row r="257" spans="1:27" ht="20.100000000000001" customHeight="1" x14ac:dyDescent="0.15">
      <c r="A257" s="81">
        <f>IFERROR(IF(AND(TRIM($H257)&lt;&gt;"", OR(TRIM($J257)="",COUNT($K257:$Q257)&lt;&gt;5)),1001,0),3)</f>
        <v>0</v>
      </c>
      <c r="B257" s="81"/>
      <c r="C257" s="99"/>
      <c r="D257" s="269" t="s">
        <v>88</v>
      </c>
      <c r="E257" s="270" t="s">
        <v>191</v>
      </c>
      <c r="F257" s="222"/>
      <c r="G257" s="223"/>
      <c r="H257" s="47"/>
      <c r="I257" s="48"/>
      <c r="J257" s="3"/>
      <c r="K257" s="281"/>
      <c r="L257" s="53"/>
      <c r="M257" s="54"/>
      <c r="N257" s="282"/>
      <c r="O257" s="283"/>
      <c r="P257" s="283"/>
      <c r="Q257" s="281"/>
      <c r="R257" s="53"/>
      <c r="S257" s="54"/>
      <c r="T257" s="66"/>
      <c r="U257" s="67"/>
      <c r="V257" s="67"/>
      <c r="W257" s="67"/>
      <c r="X257" s="67"/>
      <c r="Y257" s="68"/>
      <c r="Z257" s="104"/>
      <c r="AA257" s="206"/>
    </row>
    <row r="258" spans="1:27" ht="20.100000000000001" customHeight="1" x14ac:dyDescent="0.15">
      <c r="A258" s="81">
        <f>IFERROR(IF(AND(TRIM($H258)&lt;&gt;"", OR(TRIM($J258)="",COUNT($K258:$Q258)&lt;&gt;5)),1001,0),3)</f>
        <v>0</v>
      </c>
      <c r="B258" s="81"/>
      <c r="C258" s="99"/>
      <c r="D258" s="269" t="s">
        <v>89</v>
      </c>
      <c r="E258" s="270" t="s">
        <v>192</v>
      </c>
      <c r="F258" s="222"/>
      <c r="G258" s="223"/>
      <c r="H258" s="47"/>
      <c r="I258" s="48"/>
      <c r="J258" s="3"/>
      <c r="K258" s="281"/>
      <c r="L258" s="53"/>
      <c r="M258" s="54"/>
      <c r="N258" s="282"/>
      <c r="O258" s="283"/>
      <c r="P258" s="283"/>
      <c r="Q258" s="281"/>
      <c r="R258" s="53"/>
      <c r="S258" s="54"/>
      <c r="T258" s="66"/>
      <c r="U258" s="67"/>
      <c r="V258" s="67"/>
      <c r="W258" s="67"/>
      <c r="X258" s="67"/>
      <c r="Y258" s="68"/>
      <c r="Z258" s="104"/>
      <c r="AA258" s="206"/>
    </row>
    <row r="259" spans="1:27" ht="20.100000000000001" customHeight="1" x14ac:dyDescent="0.15">
      <c r="A259" s="81">
        <f>IFERROR(IF(AND(TRIM($H259)&lt;&gt;"", OR(TRIM($J259)="",COUNT($K259:$Q259)&lt;&gt;5)),1001,0),3)</f>
        <v>0</v>
      </c>
      <c r="B259" s="81"/>
      <c r="C259" s="95"/>
      <c r="D259" s="269" t="s">
        <v>90</v>
      </c>
      <c r="E259" s="270" t="s">
        <v>193</v>
      </c>
      <c r="F259" s="222"/>
      <c r="G259" s="223"/>
      <c r="H259" s="47"/>
      <c r="I259" s="48"/>
      <c r="J259" s="3"/>
      <c r="K259" s="281"/>
      <c r="L259" s="53"/>
      <c r="M259" s="54"/>
      <c r="N259" s="282"/>
      <c r="O259" s="283"/>
      <c r="P259" s="283"/>
      <c r="Q259" s="281"/>
      <c r="R259" s="53"/>
      <c r="S259" s="54"/>
      <c r="T259" s="66"/>
      <c r="U259" s="67"/>
      <c r="V259" s="67"/>
      <c r="W259" s="67"/>
      <c r="X259" s="67"/>
      <c r="Y259" s="68"/>
      <c r="Z259" s="148"/>
      <c r="AA259" s="137"/>
    </row>
    <row r="260" spans="1:27" ht="20.100000000000001" customHeight="1" x14ac:dyDescent="0.15">
      <c r="A260" s="81">
        <f>IFERROR(IF(AND(TRIM($H260)&lt;&gt;"", OR(TRIM($J260)="",COUNT($K260:$Q260)&lt;&gt;5)),1001,0),3)</f>
        <v>0</v>
      </c>
      <c r="B260" s="81"/>
      <c r="C260" s="99"/>
      <c r="D260" s="269" t="s">
        <v>91</v>
      </c>
      <c r="E260" s="270" t="s">
        <v>194</v>
      </c>
      <c r="F260" s="222"/>
      <c r="G260" s="223"/>
      <c r="H260" s="47"/>
      <c r="I260" s="48"/>
      <c r="J260" s="3"/>
      <c r="K260" s="281"/>
      <c r="L260" s="53"/>
      <c r="M260" s="54"/>
      <c r="N260" s="282"/>
      <c r="O260" s="283"/>
      <c r="P260" s="283"/>
      <c r="Q260" s="281"/>
      <c r="R260" s="53"/>
      <c r="S260" s="54"/>
      <c r="T260" s="66"/>
      <c r="U260" s="67"/>
      <c r="V260" s="67"/>
      <c r="W260" s="67"/>
      <c r="X260" s="67"/>
      <c r="Y260" s="68"/>
      <c r="Z260" s="104"/>
      <c r="AA260" s="206"/>
    </row>
    <row r="261" spans="1:27" ht="20.100000000000001" customHeight="1" x14ac:dyDescent="0.15">
      <c r="A261" s="81">
        <f>IFERROR(IF(AND(TRIM($H261)&lt;&gt;"", OR(TRIM($J261)="",COUNT($K261:$Q261)&lt;&gt;5)),1001,0),3)</f>
        <v>0</v>
      </c>
      <c r="B261" s="81"/>
      <c r="C261" s="99"/>
      <c r="D261" s="269" t="s">
        <v>92</v>
      </c>
      <c r="E261" s="270" t="s">
        <v>195</v>
      </c>
      <c r="F261" s="222"/>
      <c r="G261" s="223"/>
      <c r="H261" s="47"/>
      <c r="I261" s="48"/>
      <c r="J261" s="3"/>
      <c r="K261" s="281"/>
      <c r="L261" s="53"/>
      <c r="M261" s="54"/>
      <c r="N261" s="282"/>
      <c r="O261" s="283"/>
      <c r="P261" s="283"/>
      <c r="Q261" s="281"/>
      <c r="R261" s="53"/>
      <c r="S261" s="54"/>
      <c r="T261" s="66"/>
      <c r="U261" s="67"/>
      <c r="V261" s="67"/>
      <c r="W261" s="67"/>
      <c r="X261" s="67"/>
      <c r="Y261" s="68"/>
      <c r="Z261" s="104"/>
      <c r="AA261" s="206"/>
    </row>
    <row r="262" spans="1:27" ht="20.100000000000001" customHeight="1" x14ac:dyDescent="0.15">
      <c r="A262" s="81">
        <f>IFERROR(IF(AND(TRIM($H262)&lt;&gt;"", OR(TRIM($J262)="",COUNT($K262:$Q262)&lt;&gt;5)),1001,0),3)</f>
        <v>0</v>
      </c>
      <c r="B262" s="81"/>
      <c r="C262" s="99"/>
      <c r="D262" s="269" t="s">
        <v>93</v>
      </c>
      <c r="E262" s="270" t="s">
        <v>196</v>
      </c>
      <c r="F262" s="222"/>
      <c r="G262" s="223"/>
      <c r="H262" s="47"/>
      <c r="I262" s="48"/>
      <c r="J262" s="3"/>
      <c r="K262" s="281"/>
      <c r="L262" s="53"/>
      <c r="M262" s="54"/>
      <c r="N262" s="282"/>
      <c r="O262" s="283"/>
      <c r="P262" s="283"/>
      <c r="Q262" s="281"/>
      <c r="R262" s="53"/>
      <c r="S262" s="54"/>
      <c r="T262" s="66"/>
      <c r="U262" s="67"/>
      <c r="V262" s="67"/>
      <c r="W262" s="67"/>
      <c r="X262" s="67"/>
      <c r="Y262" s="68"/>
      <c r="Z262" s="104"/>
      <c r="AA262" s="206"/>
    </row>
    <row r="263" spans="1:27" ht="20.100000000000001" customHeight="1" x14ac:dyDescent="0.15">
      <c r="A263" s="81">
        <f>IFERROR(IF(AND(TRIM($H263)&lt;&gt;"", OR(TRIM($J263)="",COUNT($K263:$Q263)&lt;&gt;5)),1001,0),3)</f>
        <v>0</v>
      </c>
      <c r="B263" s="81"/>
      <c r="C263" s="99"/>
      <c r="D263" s="269" t="s">
        <v>94</v>
      </c>
      <c r="E263" s="270" t="s">
        <v>197</v>
      </c>
      <c r="F263" s="222"/>
      <c r="G263" s="223"/>
      <c r="H263" s="47"/>
      <c r="I263" s="48"/>
      <c r="J263" s="3"/>
      <c r="K263" s="281"/>
      <c r="L263" s="53"/>
      <c r="M263" s="54"/>
      <c r="N263" s="282"/>
      <c r="O263" s="283"/>
      <c r="P263" s="283"/>
      <c r="Q263" s="281"/>
      <c r="R263" s="53"/>
      <c r="S263" s="54"/>
      <c r="T263" s="66"/>
      <c r="U263" s="67"/>
      <c r="V263" s="67"/>
      <c r="W263" s="67"/>
      <c r="X263" s="67"/>
      <c r="Y263" s="68"/>
      <c r="Z263" s="104"/>
      <c r="AA263" s="206"/>
    </row>
    <row r="264" spans="1:27" ht="20.100000000000001" customHeight="1" x14ac:dyDescent="0.15">
      <c r="A264" s="81">
        <f>IFERROR(IF(AND(TRIM($H264)&lt;&gt;"", OR(TRIM($J264)="",COUNT($K264:$Q264)&lt;&gt;5)),1001,0),3)</f>
        <v>0</v>
      </c>
      <c r="B264" s="81"/>
      <c r="C264" s="99"/>
      <c r="D264" s="269" t="s">
        <v>95</v>
      </c>
      <c r="E264" s="270" t="s">
        <v>198</v>
      </c>
      <c r="F264" s="222"/>
      <c r="G264" s="223"/>
      <c r="H264" s="47"/>
      <c r="I264" s="48"/>
      <c r="J264" s="3"/>
      <c r="K264" s="281"/>
      <c r="L264" s="53"/>
      <c r="M264" s="54"/>
      <c r="N264" s="282"/>
      <c r="O264" s="283"/>
      <c r="P264" s="283"/>
      <c r="Q264" s="281"/>
      <c r="R264" s="53"/>
      <c r="S264" s="54"/>
      <c r="T264" s="66"/>
      <c r="U264" s="67"/>
      <c r="V264" s="67"/>
      <c r="W264" s="67"/>
      <c r="X264" s="67"/>
      <c r="Y264" s="68"/>
      <c r="Z264" s="104"/>
      <c r="AA264" s="206"/>
    </row>
    <row r="265" spans="1:27" ht="20.100000000000001" customHeight="1" x14ac:dyDescent="0.15">
      <c r="A265" s="81">
        <f>IFERROR(IF(AND(TRIM($H265)&lt;&gt;"", OR(TRIM($J265)="",COUNT($K265:$Q265)&lt;&gt;5)),1001,0),3)</f>
        <v>0</v>
      </c>
      <c r="B265" s="81"/>
      <c r="C265" s="99"/>
      <c r="D265" s="269" t="s">
        <v>96</v>
      </c>
      <c r="E265" s="270" t="s">
        <v>199</v>
      </c>
      <c r="F265" s="222"/>
      <c r="G265" s="223"/>
      <c r="H265" s="47"/>
      <c r="I265" s="48"/>
      <c r="J265" s="3"/>
      <c r="K265" s="281"/>
      <c r="L265" s="53"/>
      <c r="M265" s="54"/>
      <c r="N265" s="282"/>
      <c r="O265" s="283"/>
      <c r="P265" s="283"/>
      <c r="Q265" s="281"/>
      <c r="R265" s="53"/>
      <c r="S265" s="54"/>
      <c r="T265" s="66"/>
      <c r="U265" s="67"/>
      <c r="V265" s="67"/>
      <c r="W265" s="67"/>
      <c r="X265" s="67"/>
      <c r="Y265" s="68"/>
      <c r="Z265" s="104"/>
      <c r="AA265" s="206"/>
    </row>
    <row r="266" spans="1:27" ht="20.100000000000001" customHeight="1" x14ac:dyDescent="0.15">
      <c r="A266" s="81">
        <f>IFERROR(IF(AND(TRIM($H266)&lt;&gt;"", OR(TRIM($J266)="",COUNT($K266:$Q266)&lt;&gt;5)),1001,0),3)</f>
        <v>0</v>
      </c>
      <c r="B266" s="81"/>
      <c r="C266" s="99"/>
      <c r="D266" s="269" t="s">
        <v>97</v>
      </c>
      <c r="E266" s="270" t="s">
        <v>200</v>
      </c>
      <c r="F266" s="222"/>
      <c r="G266" s="223"/>
      <c r="H266" s="47"/>
      <c r="I266" s="48"/>
      <c r="J266" s="3"/>
      <c r="K266" s="281"/>
      <c r="L266" s="53"/>
      <c r="M266" s="54"/>
      <c r="N266" s="282"/>
      <c r="O266" s="283"/>
      <c r="P266" s="283"/>
      <c r="Q266" s="281"/>
      <c r="R266" s="53"/>
      <c r="S266" s="54"/>
      <c r="T266" s="66"/>
      <c r="U266" s="67"/>
      <c r="V266" s="67"/>
      <c r="W266" s="67"/>
      <c r="X266" s="67"/>
      <c r="Y266" s="68"/>
      <c r="Z266" s="104"/>
      <c r="AA266" s="206"/>
    </row>
    <row r="267" spans="1:27" ht="20.100000000000001" customHeight="1" x14ac:dyDescent="0.15">
      <c r="A267" s="81">
        <f>IFERROR(IF(AND(TRIM($H267)&lt;&gt;"", OR(TRIM($J267)="",COUNT($K267:$Q267)&lt;&gt;5)),1001,0),3)</f>
        <v>0</v>
      </c>
      <c r="B267" s="81"/>
      <c r="C267" s="99"/>
      <c r="D267" s="269" t="s">
        <v>98</v>
      </c>
      <c r="E267" s="270" t="s">
        <v>201</v>
      </c>
      <c r="F267" s="222"/>
      <c r="G267" s="223"/>
      <c r="H267" s="47"/>
      <c r="I267" s="48"/>
      <c r="J267" s="3"/>
      <c r="K267" s="281"/>
      <c r="L267" s="53"/>
      <c r="M267" s="54"/>
      <c r="N267" s="282"/>
      <c r="O267" s="283"/>
      <c r="P267" s="283"/>
      <c r="Q267" s="281"/>
      <c r="R267" s="53"/>
      <c r="S267" s="54"/>
      <c r="T267" s="66"/>
      <c r="U267" s="67"/>
      <c r="V267" s="67"/>
      <c r="W267" s="67"/>
      <c r="X267" s="67"/>
      <c r="Y267" s="68"/>
      <c r="Z267" s="104"/>
      <c r="AA267" s="206"/>
    </row>
    <row r="268" spans="1:27" ht="20.100000000000001" customHeight="1" x14ac:dyDescent="0.15">
      <c r="A268" s="81">
        <f>IFERROR(IF(AND(TRIM($H268)&lt;&gt;"", OR(TRIM($J268)="",COUNT($K268:$Q268)&lt;&gt;5)),1001,0),3)</f>
        <v>0</v>
      </c>
      <c r="B268" s="81"/>
      <c r="C268" s="99"/>
      <c r="D268" s="271" t="s">
        <v>99</v>
      </c>
      <c r="E268" s="272" t="s">
        <v>110</v>
      </c>
      <c r="F268" s="273"/>
      <c r="G268" s="274"/>
      <c r="H268" s="59"/>
      <c r="I268" s="60"/>
      <c r="J268" s="4"/>
      <c r="K268" s="284"/>
      <c r="L268" s="55"/>
      <c r="M268" s="56"/>
      <c r="N268" s="285"/>
      <c r="O268" s="286"/>
      <c r="P268" s="286"/>
      <c r="Q268" s="284"/>
      <c r="R268" s="55"/>
      <c r="S268" s="56"/>
      <c r="T268" s="69"/>
      <c r="U268" s="70"/>
      <c r="V268" s="70"/>
      <c r="W268" s="70"/>
      <c r="X268" s="70"/>
      <c r="Y268" s="71"/>
      <c r="Z268" s="104"/>
      <c r="AA268" s="206"/>
    </row>
    <row r="269" spans="1:27" ht="20.100000000000001" customHeight="1" x14ac:dyDescent="0.15">
      <c r="A269" s="81"/>
      <c r="B269" s="81"/>
      <c r="C269" s="120"/>
      <c r="D269" s="121"/>
      <c r="E269" s="121"/>
      <c r="F269" s="121"/>
      <c r="G269" s="121"/>
      <c r="H269" s="121"/>
      <c r="I269" s="121"/>
      <c r="J269" s="121"/>
      <c r="K269" s="121"/>
      <c r="L269" s="121"/>
      <c r="M269" s="275"/>
      <c r="N269" s="121"/>
      <c r="O269" s="150"/>
      <c r="P269" s="122"/>
      <c r="Q269" s="144"/>
      <c r="R269" s="144"/>
      <c r="S269" s="144"/>
      <c r="T269" s="144"/>
      <c r="U269" s="144"/>
      <c r="V269" s="144"/>
      <c r="W269" s="144"/>
      <c r="X269" s="144"/>
      <c r="Y269" s="276"/>
      <c r="Z269" s="124"/>
    </row>
    <row r="270" spans="1:27" ht="20.100000000000001" customHeight="1" x14ac:dyDescent="0.15"/>
  </sheetData>
  <sheetProtection algorithmName="SHA-512" hashValue="+p5HIloA5UreqxS9NGYzUPp4qSZxF2fMtkivruzJtNPQ97hsSMXjgEvRuUWmBcXg6dn1AqgxCSER778KFxW4cA==" saltValue="JmG6H+LXsJkYWtHDyenXzw==" spinCount="100000" sheet="1" objects="1" scenarios="1"/>
  <dataConsolidate/>
  <mergeCells count="306">
    <mergeCell ref="E256:G256"/>
    <mergeCell ref="E257:G257"/>
    <mergeCell ref="E267:G267"/>
    <mergeCell ref="E268:G268"/>
    <mergeCell ref="E258:G258"/>
    <mergeCell ref="E259:G259"/>
    <mergeCell ref="E260:G260"/>
    <mergeCell ref="E261:G261"/>
    <mergeCell ref="E262:G262"/>
    <mergeCell ref="E263:G263"/>
    <mergeCell ref="E264:G264"/>
    <mergeCell ref="E265:G265"/>
    <mergeCell ref="E266:G266"/>
    <mergeCell ref="E247:G247"/>
    <mergeCell ref="E248:G248"/>
    <mergeCell ref="E249:G249"/>
    <mergeCell ref="E250:G250"/>
    <mergeCell ref="E251:G251"/>
    <mergeCell ref="E252:G252"/>
    <mergeCell ref="E253:G253"/>
    <mergeCell ref="E254:G254"/>
    <mergeCell ref="E255:G255"/>
    <mergeCell ref="T268:Y268"/>
    <mergeCell ref="N184:P184"/>
    <mergeCell ref="N185:P185"/>
    <mergeCell ref="N186:P186"/>
    <mergeCell ref="N187:P187"/>
    <mergeCell ref="N188:P188"/>
    <mergeCell ref="T259:Y259"/>
    <mergeCell ref="T260:Y260"/>
    <mergeCell ref="T261:Y261"/>
    <mergeCell ref="T262:Y262"/>
    <mergeCell ref="T263:Y263"/>
    <mergeCell ref="T264:Y264"/>
    <mergeCell ref="T265:Y265"/>
    <mergeCell ref="T266:Y266"/>
    <mergeCell ref="T267:Y267"/>
    <mergeCell ref="N238:P238"/>
    <mergeCell ref="Q240:S240"/>
    <mergeCell ref="Q238:S239"/>
    <mergeCell ref="T238:Y239"/>
    <mergeCell ref="Q241:S241"/>
    <mergeCell ref="Q242:S242"/>
    <mergeCell ref="Q243:S243"/>
    <mergeCell ref="Q244:S244"/>
    <mergeCell ref="Q245:S245"/>
    <mergeCell ref="T258:Y258"/>
    <mergeCell ref="T248:Y248"/>
    <mergeCell ref="T249:Y249"/>
    <mergeCell ref="T250:Y250"/>
    <mergeCell ref="T251:Y251"/>
    <mergeCell ref="T252:Y252"/>
    <mergeCell ref="T253:Y253"/>
    <mergeCell ref="T254:Y254"/>
    <mergeCell ref="T255:Y255"/>
    <mergeCell ref="T256:Y256"/>
    <mergeCell ref="T240:Y240"/>
    <mergeCell ref="T241:Y241"/>
    <mergeCell ref="T242:Y242"/>
    <mergeCell ref="T243:Y243"/>
    <mergeCell ref="T244:Y244"/>
    <mergeCell ref="T245:Y245"/>
    <mergeCell ref="T246:Y246"/>
    <mergeCell ref="T247:Y247"/>
    <mergeCell ref="Q257:S257"/>
    <mergeCell ref="Q255:S255"/>
    <mergeCell ref="Q256:S256"/>
    <mergeCell ref="T257:Y257"/>
    <mergeCell ref="Q246:S246"/>
    <mergeCell ref="Q247:S247"/>
    <mergeCell ref="Q248:S248"/>
    <mergeCell ref="Q249:S249"/>
    <mergeCell ref="Q250:S250"/>
    <mergeCell ref="Q251:S251"/>
    <mergeCell ref="Q252:S252"/>
    <mergeCell ref="Q253:S253"/>
    <mergeCell ref="Q254:S254"/>
    <mergeCell ref="H267:I267"/>
    <mergeCell ref="H268:I268"/>
    <mergeCell ref="K238:M239"/>
    <mergeCell ref="K240:M240"/>
    <mergeCell ref="K241:M241"/>
    <mergeCell ref="K242:M242"/>
    <mergeCell ref="K243:M243"/>
    <mergeCell ref="K244:M244"/>
    <mergeCell ref="K245:M245"/>
    <mergeCell ref="K246:M246"/>
    <mergeCell ref="K247:M247"/>
    <mergeCell ref="K248:M248"/>
    <mergeCell ref="K249:M249"/>
    <mergeCell ref="K250:M250"/>
    <mergeCell ref="K251:M251"/>
    <mergeCell ref="K252:M252"/>
    <mergeCell ref="K253:M253"/>
    <mergeCell ref="K254:M254"/>
    <mergeCell ref="H254:I254"/>
    <mergeCell ref="H249:I249"/>
    <mergeCell ref="H250:I250"/>
    <mergeCell ref="K267:M267"/>
    <mergeCell ref="K268:M268"/>
    <mergeCell ref="J238:J239"/>
    <mergeCell ref="D238:G239"/>
    <mergeCell ref="H238:I239"/>
    <mergeCell ref="H240:I240"/>
    <mergeCell ref="H241:I241"/>
    <mergeCell ref="H242:I242"/>
    <mergeCell ref="H243:I243"/>
    <mergeCell ref="H244:I244"/>
    <mergeCell ref="H245:I245"/>
    <mergeCell ref="H246:I246"/>
    <mergeCell ref="E240:G240"/>
    <mergeCell ref="E241:G241"/>
    <mergeCell ref="E242:G242"/>
    <mergeCell ref="E243:G243"/>
    <mergeCell ref="E244:G244"/>
    <mergeCell ref="E245:G245"/>
    <mergeCell ref="E246:G246"/>
    <mergeCell ref="Q265:S265"/>
    <mergeCell ref="Q266:S266"/>
    <mergeCell ref="Q267:S267"/>
    <mergeCell ref="Q268:S268"/>
    <mergeCell ref="K255:M255"/>
    <mergeCell ref="K256:M256"/>
    <mergeCell ref="K257:M257"/>
    <mergeCell ref="K258:M258"/>
    <mergeCell ref="K259:M259"/>
    <mergeCell ref="K260:M260"/>
    <mergeCell ref="Q259:S259"/>
    <mergeCell ref="Q260:S260"/>
    <mergeCell ref="Q261:S261"/>
    <mergeCell ref="Q262:S262"/>
    <mergeCell ref="Q263:S263"/>
    <mergeCell ref="Q264:S264"/>
    <mergeCell ref="Q258:S258"/>
    <mergeCell ref="K261:M261"/>
    <mergeCell ref="K262:M262"/>
    <mergeCell ref="K263:M263"/>
    <mergeCell ref="K264:M264"/>
    <mergeCell ref="K265:M265"/>
    <mergeCell ref="K266:M266"/>
    <mergeCell ref="H255:I255"/>
    <mergeCell ref="H256:I256"/>
    <mergeCell ref="H257:I257"/>
    <mergeCell ref="H252:I252"/>
    <mergeCell ref="H253:I253"/>
    <mergeCell ref="H264:I264"/>
    <mergeCell ref="H265:I265"/>
    <mergeCell ref="H266:I266"/>
    <mergeCell ref="H261:I261"/>
    <mergeCell ref="H262:I262"/>
    <mergeCell ref="H263:I263"/>
    <mergeCell ref="H258:I258"/>
    <mergeCell ref="H259:I259"/>
    <mergeCell ref="H260:I260"/>
    <mergeCell ref="H251:I251"/>
    <mergeCell ref="H247:I247"/>
    <mergeCell ref="H248:I248"/>
    <mergeCell ref="I232:M232"/>
    <mergeCell ref="O232:R232"/>
    <mergeCell ref="P210:S210"/>
    <mergeCell ref="P211:S211"/>
    <mergeCell ref="P212:S212"/>
    <mergeCell ref="P213:S213"/>
    <mergeCell ref="P214:S214"/>
    <mergeCell ref="P215:S215"/>
    <mergeCell ref="P216:S216"/>
    <mergeCell ref="P217:S217"/>
    <mergeCell ref="P222:S222"/>
    <mergeCell ref="K210:O210"/>
    <mergeCell ref="K211:O211"/>
    <mergeCell ref="K212:O212"/>
    <mergeCell ref="K213:O213"/>
    <mergeCell ref="K214:O214"/>
    <mergeCell ref="K215:O215"/>
    <mergeCell ref="K216:O216"/>
    <mergeCell ref="K217:O217"/>
    <mergeCell ref="K222:O222"/>
    <mergeCell ref="D237:Y237"/>
    <mergeCell ref="E15:H15"/>
    <mergeCell ref="C13:H13"/>
    <mergeCell ref="I71:Y71"/>
    <mergeCell ref="I63:M63"/>
    <mergeCell ref="W1:Z1"/>
    <mergeCell ref="I159:M159"/>
    <mergeCell ref="I22:Y22"/>
    <mergeCell ref="I24:Y24"/>
    <mergeCell ref="I169:Y169"/>
    <mergeCell ref="J15:Y15"/>
    <mergeCell ref="I28:Y28"/>
    <mergeCell ref="I38:Y38"/>
    <mergeCell ref="I87:Y87"/>
    <mergeCell ref="I126:Y126"/>
    <mergeCell ref="I30:Y30"/>
    <mergeCell ref="I40:M40"/>
    <mergeCell ref="J74:Y74"/>
    <mergeCell ref="I75:Y75"/>
    <mergeCell ref="J76:Y76"/>
    <mergeCell ref="I77:Y77"/>
    <mergeCell ref="I112:Y112"/>
    <mergeCell ref="I20:M20"/>
    <mergeCell ref="I26:Y26"/>
    <mergeCell ref="C60:H60"/>
    <mergeCell ref="I73:Y73"/>
    <mergeCell ref="C109:H109"/>
    <mergeCell ref="I187:M187"/>
    <mergeCell ref="D111:Y111"/>
    <mergeCell ref="C150:H150"/>
    <mergeCell ref="C174:H174"/>
    <mergeCell ref="I176:M176"/>
    <mergeCell ref="E188:H188"/>
    <mergeCell ref="I32:Y32"/>
    <mergeCell ref="I34:M34"/>
    <mergeCell ref="I36:M36"/>
    <mergeCell ref="I69:M69"/>
    <mergeCell ref="I118:M118"/>
    <mergeCell ref="I161:M161"/>
    <mergeCell ref="I79:Y79"/>
    <mergeCell ref="I81:Y81"/>
    <mergeCell ref="I83:M83"/>
    <mergeCell ref="I85:M85"/>
    <mergeCell ref="I114:Y114"/>
    <mergeCell ref="I116:Y116"/>
    <mergeCell ref="I122:M122"/>
    <mergeCell ref="I124:M124"/>
    <mergeCell ref="I120:Y120"/>
    <mergeCell ref="I153:M153"/>
    <mergeCell ref="I163:Y163"/>
    <mergeCell ref="E186:H186"/>
    <mergeCell ref="I186:M186"/>
    <mergeCell ref="E187:H187"/>
    <mergeCell ref="I155:Y155"/>
    <mergeCell ref="I157:Y157"/>
    <mergeCell ref="I165:M165"/>
    <mergeCell ref="I167:M167"/>
    <mergeCell ref="D205:J205"/>
    <mergeCell ref="K201:O201"/>
    <mergeCell ref="K202:O202"/>
    <mergeCell ref="K203:O203"/>
    <mergeCell ref="K204:O204"/>
    <mergeCell ref="K205:O205"/>
    <mergeCell ref="P201:S201"/>
    <mergeCell ref="P202:S202"/>
    <mergeCell ref="P203:S203"/>
    <mergeCell ref="P204:S204"/>
    <mergeCell ref="P205:S205"/>
    <mergeCell ref="N192:Q192"/>
    <mergeCell ref="N193:Q193"/>
    <mergeCell ref="N194:Q194"/>
    <mergeCell ref="E192:H192"/>
    <mergeCell ref="E184:H184"/>
    <mergeCell ref="I184:M184"/>
    <mergeCell ref="I192:M192"/>
    <mergeCell ref="E185:H185"/>
    <mergeCell ref="C198:H198"/>
    <mergeCell ref="I178:M178"/>
    <mergeCell ref="I188:M188"/>
    <mergeCell ref="I185:M185"/>
    <mergeCell ref="I180:M180"/>
    <mergeCell ref="E193:H193"/>
    <mergeCell ref="I193:M193"/>
    <mergeCell ref="E194:H194"/>
    <mergeCell ref="I194:M194"/>
    <mergeCell ref="I230:M230"/>
    <mergeCell ref="C227:H227"/>
    <mergeCell ref="D206:J206"/>
    <mergeCell ref="D207:J207"/>
    <mergeCell ref="D208:J208"/>
    <mergeCell ref="D209:J209"/>
    <mergeCell ref="D210:J210"/>
    <mergeCell ref="D211:J211"/>
    <mergeCell ref="D212:J212"/>
    <mergeCell ref="D213:J213"/>
    <mergeCell ref="D214:J214"/>
    <mergeCell ref="P209:S209"/>
    <mergeCell ref="K206:O206"/>
    <mergeCell ref="K207:O207"/>
    <mergeCell ref="K208:O208"/>
    <mergeCell ref="K209:O209"/>
    <mergeCell ref="D201:J201"/>
    <mergeCell ref="D202:J202"/>
    <mergeCell ref="D203:J203"/>
    <mergeCell ref="D204:J204"/>
    <mergeCell ref="J37:Y37"/>
    <mergeCell ref="J86:Y86"/>
    <mergeCell ref="J231:Y231"/>
    <mergeCell ref="I234:M234"/>
    <mergeCell ref="D222:J222"/>
    <mergeCell ref="D200:Y200"/>
    <mergeCell ref="D218:J218"/>
    <mergeCell ref="D219:J219"/>
    <mergeCell ref="D220:J220"/>
    <mergeCell ref="D221:J221"/>
    <mergeCell ref="K218:O218"/>
    <mergeCell ref="P218:S218"/>
    <mergeCell ref="K219:O219"/>
    <mergeCell ref="P219:S219"/>
    <mergeCell ref="K220:O220"/>
    <mergeCell ref="P220:S220"/>
    <mergeCell ref="K221:O221"/>
    <mergeCell ref="P221:S221"/>
    <mergeCell ref="D215:J215"/>
    <mergeCell ref="D216:J216"/>
    <mergeCell ref="D217:J217"/>
    <mergeCell ref="P206:S206"/>
    <mergeCell ref="P207:S207"/>
    <mergeCell ref="P208:S208"/>
  </mergeCells>
  <phoneticPr fontId="4"/>
  <conditionalFormatting sqref="I20:M20">
    <cfRule type="expression" dxfId="254" priority="255" stopIfTrue="1">
      <formula>$A20&lt;&gt;0</formula>
    </cfRule>
  </conditionalFormatting>
  <conditionalFormatting sqref="I22:Y22">
    <cfRule type="expression" dxfId="253" priority="254" stopIfTrue="1">
      <formula>$A22&lt;&gt;0</formula>
    </cfRule>
  </conditionalFormatting>
  <conditionalFormatting sqref="I24:Y24">
    <cfRule type="expression" dxfId="252" priority="253" stopIfTrue="1">
      <formula>$A24&lt;&gt;0</formula>
    </cfRule>
  </conditionalFormatting>
  <conditionalFormatting sqref="I26:Y26">
    <cfRule type="expression" dxfId="251" priority="252" stopIfTrue="1">
      <formula>$A26&lt;&gt;0</formula>
    </cfRule>
  </conditionalFormatting>
  <conditionalFormatting sqref="I28:Y28">
    <cfRule type="expression" dxfId="250" priority="251" stopIfTrue="1">
      <formula>$A28&lt;&gt;0</formula>
    </cfRule>
  </conditionalFormatting>
  <conditionalFormatting sqref="I30:Y30">
    <cfRule type="expression" dxfId="249" priority="250" stopIfTrue="1">
      <formula>$A30&lt;&gt;0</formula>
    </cfRule>
  </conditionalFormatting>
  <conditionalFormatting sqref="I32:Y32">
    <cfRule type="expression" dxfId="248" priority="249" stopIfTrue="1">
      <formula>$A32&lt;&gt;0</formula>
    </cfRule>
  </conditionalFormatting>
  <conditionalFormatting sqref="I34:M34">
    <cfRule type="expression" dxfId="247" priority="248" stopIfTrue="1">
      <formula>$A34&lt;&gt;0</formula>
    </cfRule>
  </conditionalFormatting>
  <conditionalFormatting sqref="I36:M36">
    <cfRule type="expression" dxfId="246" priority="247" stopIfTrue="1">
      <formula>$A36&lt;&gt;0</formula>
    </cfRule>
  </conditionalFormatting>
  <conditionalFormatting sqref="I38:Y38">
    <cfRule type="expression" dxfId="245" priority="246" stopIfTrue="1">
      <formula>$A38&lt;&gt;0</formula>
    </cfRule>
  </conditionalFormatting>
  <conditionalFormatting sqref="I40:M40">
    <cfRule type="expression" dxfId="244" priority="245" stopIfTrue="1">
      <formula>$A40&lt;&gt;0</formula>
    </cfRule>
  </conditionalFormatting>
  <conditionalFormatting sqref="I63:M63">
    <cfRule type="expression" dxfId="243" priority="244" stopIfTrue="1">
      <formula>$A63&lt;&gt;0</formula>
    </cfRule>
  </conditionalFormatting>
  <conditionalFormatting sqref="I69:M69">
    <cfRule type="expression" dxfId="242" priority="243" stopIfTrue="1">
      <formula>$A69&lt;&gt;0</formula>
    </cfRule>
  </conditionalFormatting>
  <conditionalFormatting sqref="I71:Y71">
    <cfRule type="expression" dxfId="241" priority="242" stopIfTrue="1">
      <formula>$A71&lt;&gt;0</formula>
    </cfRule>
  </conditionalFormatting>
  <conditionalFormatting sqref="I73:Y73">
    <cfRule type="expression" dxfId="240" priority="241" stopIfTrue="1">
      <formula>$A73&lt;&gt;0</formula>
    </cfRule>
  </conditionalFormatting>
  <conditionalFormatting sqref="I75:Y75">
    <cfRule type="expression" dxfId="239" priority="240" stopIfTrue="1">
      <formula>$A75&lt;&gt;0</formula>
    </cfRule>
  </conditionalFormatting>
  <conditionalFormatting sqref="I77:Y77">
    <cfRule type="expression" dxfId="238" priority="239" stopIfTrue="1">
      <formula>$A77&lt;&gt;0</formula>
    </cfRule>
  </conditionalFormatting>
  <conditionalFormatting sqref="I79:Y79">
    <cfRule type="expression" dxfId="237" priority="238" stopIfTrue="1">
      <formula>$A79&lt;&gt;0</formula>
    </cfRule>
  </conditionalFormatting>
  <conditionalFormatting sqref="I81:Y81">
    <cfRule type="expression" dxfId="236" priority="237" stopIfTrue="1">
      <formula>$A81&lt;&gt;0</formula>
    </cfRule>
  </conditionalFormatting>
  <conditionalFormatting sqref="I83:M83">
    <cfRule type="expression" dxfId="235" priority="236" stopIfTrue="1">
      <formula>$A83&lt;&gt;0</formula>
    </cfRule>
  </conditionalFormatting>
  <conditionalFormatting sqref="P83">
    <cfRule type="expression" dxfId="234" priority="235" stopIfTrue="1">
      <formula>$A84&lt;&gt;0</formula>
    </cfRule>
  </conditionalFormatting>
  <conditionalFormatting sqref="I85:M85">
    <cfRule type="expression" dxfId="233" priority="234" stopIfTrue="1">
      <formula>$A85&lt;&gt;0</formula>
    </cfRule>
  </conditionalFormatting>
  <conditionalFormatting sqref="I87:Y87">
    <cfRule type="expression" dxfId="232" priority="233" stopIfTrue="1">
      <formula>$A87&lt;&gt;0</formula>
    </cfRule>
  </conditionalFormatting>
  <conditionalFormatting sqref="I114:Y114">
    <cfRule type="expression" dxfId="231" priority="232" stopIfTrue="1">
      <formula>$A114&lt;&gt;0</formula>
    </cfRule>
  </conditionalFormatting>
  <conditionalFormatting sqref="I116:Y116">
    <cfRule type="expression" dxfId="230" priority="231" stopIfTrue="1">
      <formula>$A116&lt;&gt;0</formula>
    </cfRule>
  </conditionalFormatting>
  <conditionalFormatting sqref="I120:Y120">
    <cfRule type="expression" dxfId="229" priority="230" stopIfTrue="1">
      <formula>$A120&lt;&gt;0</formula>
    </cfRule>
  </conditionalFormatting>
  <conditionalFormatting sqref="I122:M122">
    <cfRule type="expression" dxfId="228" priority="229" stopIfTrue="1">
      <formula>$A122&lt;&gt;0</formula>
    </cfRule>
  </conditionalFormatting>
  <conditionalFormatting sqref="I124:M124">
    <cfRule type="expression" dxfId="227" priority="228" stopIfTrue="1">
      <formula>$A124&lt;&gt;0</formula>
    </cfRule>
  </conditionalFormatting>
  <conditionalFormatting sqref="I126:Y126">
    <cfRule type="expression" dxfId="226" priority="227" stopIfTrue="1">
      <formula>$A126&lt;&gt;0</formula>
    </cfRule>
  </conditionalFormatting>
  <conditionalFormatting sqref="I153:M153">
    <cfRule type="expression" dxfId="225" priority="226" stopIfTrue="1">
      <formula>$A153&lt;&gt;0</formula>
    </cfRule>
  </conditionalFormatting>
  <conditionalFormatting sqref="I155:Y155">
    <cfRule type="expression" dxfId="224" priority="225" stopIfTrue="1">
      <formula>$A155&lt;&gt;0</formula>
    </cfRule>
  </conditionalFormatting>
  <conditionalFormatting sqref="I157:Y157">
    <cfRule type="expression" dxfId="223" priority="224" stopIfTrue="1">
      <formula>$A157&lt;&gt;0</formula>
    </cfRule>
  </conditionalFormatting>
  <conditionalFormatting sqref="I159:M159">
    <cfRule type="expression" dxfId="222" priority="223" stopIfTrue="1">
      <formula>$A159&lt;&gt;0</formula>
    </cfRule>
  </conditionalFormatting>
  <conditionalFormatting sqref="I161:M161">
    <cfRule type="expression" dxfId="221" priority="222" stopIfTrue="1">
      <formula>$A161&lt;&gt;0</formula>
    </cfRule>
  </conditionalFormatting>
  <conditionalFormatting sqref="I163:Y163">
    <cfRule type="expression" dxfId="220" priority="221" stopIfTrue="1">
      <formula>$A163&lt;&gt;0</formula>
    </cfRule>
  </conditionalFormatting>
  <conditionalFormatting sqref="I165:M165">
    <cfRule type="expression" dxfId="219" priority="220" stopIfTrue="1">
      <formula>$A165&lt;&gt;0</formula>
    </cfRule>
  </conditionalFormatting>
  <conditionalFormatting sqref="I167:M167">
    <cfRule type="expression" dxfId="218" priority="219" stopIfTrue="1">
      <formula>$A167&lt;&gt;0</formula>
    </cfRule>
  </conditionalFormatting>
  <conditionalFormatting sqref="I169:Y169">
    <cfRule type="expression" dxfId="217" priority="218" stopIfTrue="1">
      <formula>$A169&lt;&gt;0</formula>
    </cfRule>
  </conditionalFormatting>
  <conditionalFormatting sqref="I176:M176">
    <cfRule type="expression" dxfId="216" priority="217" stopIfTrue="1">
      <formula>$A176&lt;&gt;0</formula>
    </cfRule>
  </conditionalFormatting>
  <conditionalFormatting sqref="I178:M178">
    <cfRule type="expression" dxfId="215" priority="216" stopIfTrue="1">
      <formula>$A178&lt;&gt;0</formula>
    </cfRule>
  </conditionalFormatting>
  <conditionalFormatting sqref="I180:M180">
    <cfRule type="expression" dxfId="214" priority="215" stopIfTrue="1">
      <formula>$A180&lt;&gt;0</formula>
    </cfRule>
  </conditionalFormatting>
  <conditionalFormatting sqref="I185:M185">
    <cfRule type="expression" dxfId="213" priority="214" stopIfTrue="1">
      <formula>TRIM($I185)=""</formula>
    </cfRule>
  </conditionalFormatting>
  <conditionalFormatting sqref="N185:P185">
    <cfRule type="expression" dxfId="212" priority="213" stopIfTrue="1">
      <formula>AND($I63="する",TRIM($N185)="")</formula>
    </cfRule>
  </conditionalFormatting>
  <conditionalFormatting sqref="I186:M186">
    <cfRule type="expression" dxfId="211" priority="212" stopIfTrue="1">
      <formula>TRIM($I186)=""</formula>
    </cfRule>
  </conditionalFormatting>
  <conditionalFormatting sqref="N186:P186">
    <cfRule type="expression" dxfId="210" priority="211" stopIfTrue="1">
      <formula>AND($I63="する",TRIM($N186)="")</formula>
    </cfRule>
  </conditionalFormatting>
  <conditionalFormatting sqref="I187:M187">
    <cfRule type="expression" dxfId="209" priority="210" stopIfTrue="1">
      <formula>TRIM($I187)=""</formula>
    </cfRule>
  </conditionalFormatting>
  <conditionalFormatting sqref="N187:P187">
    <cfRule type="expression" dxfId="208" priority="209" stopIfTrue="1">
      <formula>AND($I63="する",TRIM($N187)="")</formula>
    </cfRule>
  </conditionalFormatting>
  <conditionalFormatting sqref="I230:M230">
    <cfRule type="expression" dxfId="207" priority="208" stopIfTrue="1">
      <formula>TRIM($I230)=""</formula>
    </cfRule>
  </conditionalFormatting>
  <conditionalFormatting sqref="P230">
    <cfRule type="expression" dxfId="206" priority="207" stopIfTrue="1">
      <formula>OR(NOT(ISNUMBER(VALUE($P230))), TRIM($P230)="", LEN($P230)&lt;&gt;6)</formula>
    </cfRule>
  </conditionalFormatting>
  <conditionalFormatting sqref="I232:M232">
    <cfRule type="expression" dxfId="205" priority="206" stopIfTrue="1">
      <formula>TRIM($I232)=""</formula>
    </cfRule>
  </conditionalFormatting>
  <conditionalFormatting sqref="O232:R232">
    <cfRule type="expression" dxfId="204" priority="205" stopIfTrue="1">
      <formula>TRIM($O232)=""</formula>
    </cfRule>
  </conditionalFormatting>
  <conditionalFormatting sqref="I234:M234">
    <cfRule type="expression" dxfId="203" priority="204" stopIfTrue="1">
      <formula>$A234&lt;&gt;0</formula>
    </cfRule>
  </conditionalFormatting>
  <conditionalFormatting sqref="H240:I240">
    <cfRule type="expression" dxfId="202" priority="203" stopIfTrue="1">
      <formula>希望&lt;&gt;0</formula>
    </cfRule>
  </conditionalFormatting>
  <conditionalFormatting sqref="J240">
    <cfRule type="expression" dxfId="201" priority="202" stopIfTrue="1">
      <formula>AND(TRIM($H240)&lt;&gt;"", TRIM($J240)="")</formula>
    </cfRule>
  </conditionalFormatting>
  <conditionalFormatting sqref="K240:M240">
    <cfRule type="expression" dxfId="200" priority="201" stopIfTrue="1">
      <formula>AND(TRIM($H240)&lt;&gt;"", TRIM($K240)="")</formula>
    </cfRule>
  </conditionalFormatting>
  <conditionalFormatting sqref="N240">
    <cfRule type="expression" dxfId="199" priority="200" stopIfTrue="1">
      <formula>AND(TRIM($H240)&lt;&gt;"", TRIM($N240)="")</formula>
    </cfRule>
  </conditionalFormatting>
  <conditionalFormatting sqref="O240">
    <cfRule type="expression" dxfId="198" priority="199" stopIfTrue="1">
      <formula>AND(TRIM($H240)&lt;&gt;"", TRIM($O240)="")</formula>
    </cfRule>
  </conditionalFormatting>
  <conditionalFormatting sqref="P240">
    <cfRule type="expression" dxfId="197" priority="198" stopIfTrue="1">
      <formula>AND(TRIM($H240)&lt;&gt;"", TRIM($P240)="")</formula>
    </cfRule>
  </conditionalFormatting>
  <conditionalFormatting sqref="Q240:S240">
    <cfRule type="expression" dxfId="196" priority="197" stopIfTrue="1">
      <formula>AND(TRIM($H240)&lt;&gt;"", TRIM($Q240)="")</formula>
    </cfRule>
  </conditionalFormatting>
  <conditionalFormatting sqref="H241:I241">
    <cfRule type="expression" dxfId="195" priority="196" stopIfTrue="1">
      <formula>希望&lt;&gt;0</formula>
    </cfRule>
  </conditionalFormatting>
  <conditionalFormatting sqref="J241">
    <cfRule type="expression" dxfId="194" priority="195" stopIfTrue="1">
      <formula>AND(TRIM($H241)&lt;&gt;"", TRIM($J241)="")</formula>
    </cfRule>
  </conditionalFormatting>
  <conditionalFormatting sqref="K241:M241">
    <cfRule type="expression" dxfId="193" priority="194" stopIfTrue="1">
      <formula>AND(TRIM($H241)&lt;&gt;"", TRIM($K241)="")</formula>
    </cfRule>
  </conditionalFormatting>
  <conditionalFormatting sqref="N241">
    <cfRule type="expression" dxfId="192" priority="193" stopIfTrue="1">
      <formula>AND(TRIM($H241)&lt;&gt;"", TRIM($N241)="")</formula>
    </cfRule>
  </conditionalFormatting>
  <conditionalFormatting sqref="O241">
    <cfRule type="expression" dxfId="191" priority="192" stopIfTrue="1">
      <formula>AND(TRIM($H241)&lt;&gt;"", TRIM($O241)="")</formula>
    </cfRule>
  </conditionalFormatting>
  <conditionalFormatting sqref="P241">
    <cfRule type="expression" dxfId="190" priority="191" stopIfTrue="1">
      <formula>AND(TRIM($H241)&lt;&gt;"", TRIM($P241)="")</formula>
    </cfRule>
  </conditionalFormatting>
  <conditionalFormatting sqref="Q241:S241">
    <cfRule type="expression" dxfId="189" priority="190" stopIfTrue="1">
      <formula>AND(TRIM($H241)&lt;&gt;"", TRIM($Q241)="")</formula>
    </cfRule>
  </conditionalFormatting>
  <conditionalFormatting sqref="H242:I242">
    <cfRule type="expression" dxfId="188" priority="189" stopIfTrue="1">
      <formula>希望&lt;&gt;0</formula>
    </cfRule>
  </conditionalFormatting>
  <conditionalFormatting sqref="J242">
    <cfRule type="expression" dxfId="187" priority="188" stopIfTrue="1">
      <formula>AND(TRIM($H242)&lt;&gt;"", TRIM($J242)="")</formula>
    </cfRule>
  </conditionalFormatting>
  <conditionalFormatting sqref="K242:M242">
    <cfRule type="expression" dxfId="186" priority="187" stopIfTrue="1">
      <formula>AND(TRIM($H242)&lt;&gt;"", TRIM($K242)="")</formula>
    </cfRule>
  </conditionalFormatting>
  <conditionalFormatting sqref="N242">
    <cfRule type="expression" dxfId="185" priority="186" stopIfTrue="1">
      <formula>AND(TRIM($H242)&lt;&gt;"", TRIM($N242)="")</formula>
    </cfRule>
  </conditionalFormatting>
  <conditionalFormatting sqref="O242">
    <cfRule type="expression" dxfId="184" priority="185" stopIfTrue="1">
      <formula>AND(TRIM($H242)&lt;&gt;"", TRIM($O242)="")</formula>
    </cfRule>
  </conditionalFormatting>
  <conditionalFormatting sqref="P242">
    <cfRule type="expression" dxfId="183" priority="184" stopIfTrue="1">
      <formula>AND(TRIM($H242)&lt;&gt;"", TRIM($P242)="")</formula>
    </cfRule>
  </conditionalFormatting>
  <conditionalFormatting sqref="Q242:S242">
    <cfRule type="expression" dxfId="182" priority="183" stopIfTrue="1">
      <formula>AND(TRIM($H242)&lt;&gt;"", TRIM($Q242)="")</formula>
    </cfRule>
  </conditionalFormatting>
  <conditionalFormatting sqref="H243:I243">
    <cfRule type="expression" dxfId="181" priority="182" stopIfTrue="1">
      <formula>希望&lt;&gt;0</formula>
    </cfRule>
  </conditionalFormatting>
  <conditionalFormatting sqref="J243">
    <cfRule type="expression" dxfId="180" priority="181" stopIfTrue="1">
      <formula>AND(TRIM($H243)&lt;&gt;"", TRIM($J243)="")</formula>
    </cfRule>
  </conditionalFormatting>
  <conditionalFormatting sqref="K243:M243">
    <cfRule type="expression" dxfId="179" priority="180" stopIfTrue="1">
      <formula>AND(TRIM($H243)&lt;&gt;"", TRIM($K243)="")</formula>
    </cfRule>
  </conditionalFormatting>
  <conditionalFormatting sqref="N243">
    <cfRule type="expression" dxfId="178" priority="179" stopIfTrue="1">
      <formula>AND(TRIM($H243)&lt;&gt;"", TRIM($N243)="")</formula>
    </cfRule>
  </conditionalFormatting>
  <conditionalFormatting sqref="O243">
    <cfRule type="expression" dxfId="177" priority="178" stopIfTrue="1">
      <formula>AND(TRIM($H243)&lt;&gt;"", TRIM($O243)="")</formula>
    </cfRule>
  </conditionalFormatting>
  <conditionalFormatting sqref="P243">
    <cfRule type="expression" dxfId="176" priority="177" stopIfTrue="1">
      <formula>AND(TRIM($H243)&lt;&gt;"", TRIM($P243)="")</formula>
    </cfRule>
  </conditionalFormatting>
  <conditionalFormatting sqref="Q243:S243">
    <cfRule type="expression" dxfId="175" priority="176" stopIfTrue="1">
      <formula>AND(TRIM($H243)&lt;&gt;"", TRIM($Q243)="")</formula>
    </cfRule>
  </conditionalFormatting>
  <conditionalFormatting sqref="H244:I244">
    <cfRule type="expression" dxfId="174" priority="175" stopIfTrue="1">
      <formula>希望&lt;&gt;0</formula>
    </cfRule>
  </conditionalFormatting>
  <conditionalFormatting sqref="J244">
    <cfRule type="expression" dxfId="173" priority="174" stopIfTrue="1">
      <formula>AND(TRIM($H244)&lt;&gt;"", TRIM($J244)="")</formula>
    </cfRule>
  </conditionalFormatting>
  <conditionalFormatting sqref="K244:M244">
    <cfRule type="expression" dxfId="172" priority="173" stopIfTrue="1">
      <formula>AND(TRIM($H244)&lt;&gt;"", TRIM($K244)="")</formula>
    </cfRule>
  </conditionalFormatting>
  <conditionalFormatting sqref="N244">
    <cfRule type="expression" dxfId="171" priority="172" stopIfTrue="1">
      <formula>AND(TRIM($H244)&lt;&gt;"", TRIM($N244)="")</formula>
    </cfRule>
  </conditionalFormatting>
  <conditionalFormatting sqref="O244">
    <cfRule type="expression" dxfId="170" priority="171" stopIfTrue="1">
      <formula>AND(TRIM($H244)&lt;&gt;"", TRIM($O244)="")</formula>
    </cfRule>
  </conditionalFormatting>
  <conditionalFormatting sqref="P244">
    <cfRule type="expression" dxfId="169" priority="170" stopIfTrue="1">
      <formula>AND(TRIM($H244)&lt;&gt;"", TRIM($P244)="")</formula>
    </cfRule>
  </conditionalFormatting>
  <conditionalFormatting sqref="Q244:S244">
    <cfRule type="expression" dxfId="168" priority="169" stopIfTrue="1">
      <formula>AND(TRIM($H244)&lt;&gt;"", TRIM($Q244)="")</formula>
    </cfRule>
  </conditionalFormatting>
  <conditionalFormatting sqref="H245:I245">
    <cfRule type="expression" dxfId="167" priority="168" stopIfTrue="1">
      <formula>希望&lt;&gt;0</formula>
    </cfRule>
  </conditionalFormatting>
  <conditionalFormatting sqref="J245">
    <cfRule type="expression" dxfId="166" priority="167" stopIfTrue="1">
      <formula>AND(TRIM($H245)&lt;&gt;"", TRIM($J245)="")</formula>
    </cfRule>
  </conditionalFormatting>
  <conditionalFormatting sqref="K245:M245">
    <cfRule type="expression" dxfId="165" priority="166" stopIfTrue="1">
      <formula>AND(TRIM($H245)&lt;&gt;"", TRIM($K245)="")</formula>
    </cfRule>
  </conditionalFormatting>
  <conditionalFormatting sqref="N245">
    <cfRule type="expression" dxfId="164" priority="165" stopIfTrue="1">
      <formula>AND(TRIM($H245)&lt;&gt;"", TRIM($N245)="")</formula>
    </cfRule>
  </conditionalFormatting>
  <conditionalFormatting sqref="O245">
    <cfRule type="expression" dxfId="163" priority="164" stopIfTrue="1">
      <formula>AND(TRIM($H245)&lt;&gt;"", TRIM($O245)="")</formula>
    </cfRule>
  </conditionalFormatting>
  <conditionalFormatting sqref="P245">
    <cfRule type="expression" dxfId="162" priority="163" stopIfTrue="1">
      <formula>AND(TRIM($H245)&lt;&gt;"", TRIM($P245)="")</formula>
    </cfRule>
  </conditionalFormatting>
  <conditionalFormatting sqref="Q245:S245">
    <cfRule type="expression" dxfId="161" priority="162" stopIfTrue="1">
      <formula>AND(TRIM($H245)&lt;&gt;"", TRIM($Q245)="")</formula>
    </cfRule>
  </conditionalFormatting>
  <conditionalFormatting sqref="H246:I246">
    <cfRule type="expression" dxfId="160" priority="161" stopIfTrue="1">
      <formula>希望&lt;&gt;0</formula>
    </cfRule>
  </conditionalFormatting>
  <conditionalFormatting sqref="J246">
    <cfRule type="expression" dxfId="159" priority="160" stopIfTrue="1">
      <formula>AND(TRIM($H246)&lt;&gt;"", TRIM($J246)="")</formula>
    </cfRule>
  </conditionalFormatting>
  <conditionalFormatting sqref="K246:M246">
    <cfRule type="expression" dxfId="158" priority="159" stopIfTrue="1">
      <formula>AND(TRIM($H246)&lt;&gt;"", TRIM($K246)="")</formula>
    </cfRule>
  </conditionalFormatting>
  <conditionalFormatting sqref="N246">
    <cfRule type="expression" dxfId="157" priority="158" stopIfTrue="1">
      <formula>AND(TRIM($H246)&lt;&gt;"", TRIM($N246)="")</formula>
    </cfRule>
  </conditionalFormatting>
  <conditionalFormatting sqref="O246">
    <cfRule type="expression" dxfId="156" priority="157" stopIfTrue="1">
      <formula>AND(TRIM($H246)&lt;&gt;"", TRIM($O246)="")</formula>
    </cfRule>
  </conditionalFormatting>
  <conditionalFormatting sqref="P246">
    <cfRule type="expression" dxfId="155" priority="156" stopIfTrue="1">
      <formula>AND(TRIM($H246)&lt;&gt;"", TRIM($P246)="")</formula>
    </cfRule>
  </conditionalFormatting>
  <conditionalFormatting sqref="Q246:S246">
    <cfRule type="expression" dxfId="154" priority="155" stopIfTrue="1">
      <formula>AND(TRIM($H246)&lt;&gt;"", TRIM($Q246)="")</formula>
    </cfRule>
  </conditionalFormatting>
  <conditionalFormatting sqref="H247:I247">
    <cfRule type="expression" dxfId="153" priority="154" stopIfTrue="1">
      <formula>希望&lt;&gt;0</formula>
    </cfRule>
  </conditionalFormatting>
  <conditionalFormatting sqref="J247">
    <cfRule type="expression" dxfId="152" priority="153" stopIfTrue="1">
      <formula>AND(TRIM($H247)&lt;&gt;"", TRIM($J247)="")</formula>
    </cfRule>
  </conditionalFormatting>
  <conditionalFormatting sqref="K247:M247">
    <cfRule type="expression" dxfId="151" priority="152" stopIfTrue="1">
      <formula>AND(TRIM($H247)&lt;&gt;"", TRIM($K247)="")</formula>
    </cfRule>
  </conditionalFormatting>
  <conditionalFormatting sqref="N247">
    <cfRule type="expression" dxfId="150" priority="151" stopIfTrue="1">
      <formula>AND(TRIM($H247)&lt;&gt;"", TRIM($N247)="")</formula>
    </cfRule>
  </conditionalFormatting>
  <conditionalFormatting sqref="O247">
    <cfRule type="expression" dxfId="149" priority="150" stopIfTrue="1">
      <formula>AND(TRIM($H247)&lt;&gt;"", TRIM($O247)="")</formula>
    </cfRule>
  </conditionalFormatting>
  <conditionalFormatting sqref="P247">
    <cfRule type="expression" dxfId="148" priority="149" stopIfTrue="1">
      <formula>AND(TRIM($H247)&lt;&gt;"", TRIM($P247)="")</formula>
    </cfRule>
  </conditionalFormatting>
  <conditionalFormatting sqref="Q247:S247">
    <cfRule type="expression" dxfId="147" priority="148" stopIfTrue="1">
      <formula>AND(TRIM($H247)&lt;&gt;"", TRIM($Q247)="")</formula>
    </cfRule>
  </conditionalFormatting>
  <conditionalFormatting sqref="H248:I248">
    <cfRule type="expression" dxfId="146" priority="147" stopIfTrue="1">
      <formula>希望&lt;&gt;0</formula>
    </cfRule>
  </conditionalFormatting>
  <conditionalFormatting sqref="J248">
    <cfRule type="expression" dxfId="145" priority="146" stopIfTrue="1">
      <formula>AND(TRIM($H248)&lt;&gt;"", TRIM($J248)="")</formula>
    </cfRule>
  </conditionalFormatting>
  <conditionalFormatting sqref="K248:M248">
    <cfRule type="expression" dxfId="144" priority="145" stopIfTrue="1">
      <formula>AND(TRIM($H248)&lt;&gt;"", TRIM($K248)="")</formula>
    </cfRule>
  </conditionalFormatting>
  <conditionalFormatting sqref="N248">
    <cfRule type="expression" dxfId="143" priority="144" stopIfTrue="1">
      <formula>AND(TRIM($H248)&lt;&gt;"", TRIM($N248)="")</formula>
    </cfRule>
  </conditionalFormatting>
  <conditionalFormatting sqref="O248">
    <cfRule type="expression" dxfId="142" priority="143" stopIfTrue="1">
      <formula>AND(TRIM($H248)&lt;&gt;"", TRIM($O248)="")</formula>
    </cfRule>
  </conditionalFormatting>
  <conditionalFormatting sqref="P248">
    <cfRule type="expression" dxfId="141" priority="142" stopIfTrue="1">
      <formula>AND(TRIM($H248)&lt;&gt;"", TRIM($P248)="")</formula>
    </cfRule>
  </conditionalFormatting>
  <conditionalFormatting sqref="Q248:S248">
    <cfRule type="expression" dxfId="140" priority="141" stopIfTrue="1">
      <formula>AND(TRIM($H248)&lt;&gt;"", TRIM($Q248)="")</formula>
    </cfRule>
  </conditionalFormatting>
  <conditionalFormatting sqref="H249:I249">
    <cfRule type="expression" dxfId="139" priority="140" stopIfTrue="1">
      <formula>希望&lt;&gt;0</formula>
    </cfRule>
  </conditionalFormatting>
  <conditionalFormatting sqref="J249">
    <cfRule type="expression" dxfId="138" priority="139" stopIfTrue="1">
      <formula>AND(TRIM($H249)&lt;&gt;"", TRIM($J249)="")</formula>
    </cfRule>
  </conditionalFormatting>
  <conditionalFormatting sqref="K249:M249">
    <cfRule type="expression" dxfId="137" priority="138" stopIfTrue="1">
      <formula>AND(TRIM($H249)&lt;&gt;"", TRIM($K249)="")</formula>
    </cfRule>
  </conditionalFormatting>
  <conditionalFormatting sqref="N249">
    <cfRule type="expression" dxfId="136" priority="137" stopIfTrue="1">
      <formula>AND(TRIM($H249)&lt;&gt;"", TRIM($N249)="")</formula>
    </cfRule>
  </conditionalFormatting>
  <conditionalFormatting sqref="O249">
    <cfRule type="expression" dxfId="135" priority="136" stopIfTrue="1">
      <formula>AND(TRIM($H249)&lt;&gt;"", TRIM($O249)="")</formula>
    </cfRule>
  </conditionalFormatting>
  <conditionalFormatting sqref="P249">
    <cfRule type="expression" dxfId="134" priority="135" stopIfTrue="1">
      <formula>AND(TRIM($H249)&lt;&gt;"", TRIM($P249)="")</formula>
    </cfRule>
  </conditionalFormatting>
  <conditionalFormatting sqref="Q249:S249">
    <cfRule type="expression" dxfId="133" priority="134" stopIfTrue="1">
      <formula>AND(TRIM($H249)&lt;&gt;"", TRIM($Q249)="")</formula>
    </cfRule>
  </conditionalFormatting>
  <conditionalFormatting sqref="H250:I250">
    <cfRule type="expression" dxfId="132" priority="133" stopIfTrue="1">
      <formula>希望&lt;&gt;0</formula>
    </cfRule>
  </conditionalFormatting>
  <conditionalFormatting sqref="J250">
    <cfRule type="expression" dxfId="131" priority="132" stopIfTrue="1">
      <formula>AND(TRIM($H250)&lt;&gt;"", TRIM($J250)="")</formula>
    </cfRule>
  </conditionalFormatting>
  <conditionalFormatting sqref="K250:M250">
    <cfRule type="expression" dxfId="130" priority="131" stopIfTrue="1">
      <formula>AND(TRIM($H250)&lt;&gt;"", TRIM($K250)="")</formula>
    </cfRule>
  </conditionalFormatting>
  <conditionalFormatting sqref="N250">
    <cfRule type="expression" dxfId="129" priority="130" stopIfTrue="1">
      <formula>AND(TRIM($H250)&lt;&gt;"", TRIM($N250)="")</formula>
    </cfRule>
  </conditionalFormatting>
  <conditionalFormatting sqref="O250">
    <cfRule type="expression" dxfId="128" priority="129" stopIfTrue="1">
      <formula>AND(TRIM($H250)&lt;&gt;"", TRIM($O250)="")</formula>
    </cfRule>
  </conditionalFormatting>
  <conditionalFormatting sqref="P250">
    <cfRule type="expression" dxfId="127" priority="128" stopIfTrue="1">
      <formula>AND(TRIM($H250)&lt;&gt;"", TRIM($P250)="")</formula>
    </cfRule>
  </conditionalFormatting>
  <conditionalFormatting sqref="Q250:S250">
    <cfRule type="expression" dxfId="126" priority="127" stopIfTrue="1">
      <formula>AND(TRIM($H250)&lt;&gt;"", TRIM($Q250)="")</formula>
    </cfRule>
  </conditionalFormatting>
  <conditionalFormatting sqref="H251:I251">
    <cfRule type="expression" dxfId="125" priority="126" stopIfTrue="1">
      <formula>希望&lt;&gt;0</formula>
    </cfRule>
  </conditionalFormatting>
  <conditionalFormatting sqref="J251">
    <cfRule type="expression" dxfId="124" priority="125" stopIfTrue="1">
      <formula>AND(TRIM($H251)&lt;&gt;"", TRIM($J251)="")</formula>
    </cfRule>
  </conditionalFormatting>
  <conditionalFormatting sqref="K251:M251">
    <cfRule type="expression" dxfId="123" priority="124" stopIfTrue="1">
      <formula>AND(TRIM($H251)&lt;&gt;"", TRIM($K251)="")</formula>
    </cfRule>
  </conditionalFormatting>
  <conditionalFormatting sqref="N251">
    <cfRule type="expression" dxfId="122" priority="123" stopIfTrue="1">
      <formula>AND(TRIM($H251)&lt;&gt;"", TRIM($N251)="")</formula>
    </cfRule>
  </conditionalFormatting>
  <conditionalFormatting sqref="O251">
    <cfRule type="expression" dxfId="121" priority="122" stopIfTrue="1">
      <formula>AND(TRIM($H251)&lt;&gt;"", TRIM($O251)="")</formula>
    </cfRule>
  </conditionalFormatting>
  <conditionalFormatting sqref="P251">
    <cfRule type="expression" dxfId="120" priority="121" stopIfTrue="1">
      <formula>AND(TRIM($H251)&lt;&gt;"", TRIM($P251)="")</formula>
    </cfRule>
  </conditionalFormatting>
  <conditionalFormatting sqref="Q251:S251">
    <cfRule type="expression" dxfId="119" priority="120" stopIfTrue="1">
      <formula>AND(TRIM($H251)&lt;&gt;"", TRIM($Q251)="")</formula>
    </cfRule>
  </conditionalFormatting>
  <conditionalFormatting sqref="H252:I252">
    <cfRule type="expression" dxfId="118" priority="119" stopIfTrue="1">
      <formula>希望&lt;&gt;0</formula>
    </cfRule>
  </conditionalFormatting>
  <conditionalFormatting sqref="J252">
    <cfRule type="expression" dxfId="117" priority="118" stopIfTrue="1">
      <formula>AND(TRIM($H252)&lt;&gt;"", TRIM($J252)="")</formula>
    </cfRule>
  </conditionalFormatting>
  <conditionalFormatting sqref="K252:M252">
    <cfRule type="expression" dxfId="116" priority="117" stopIfTrue="1">
      <formula>AND(TRIM($H252)&lt;&gt;"", TRIM($K252)="")</formula>
    </cfRule>
  </conditionalFormatting>
  <conditionalFormatting sqref="N252">
    <cfRule type="expression" dxfId="115" priority="116" stopIfTrue="1">
      <formula>AND(TRIM($H252)&lt;&gt;"", TRIM($N252)="")</formula>
    </cfRule>
  </conditionalFormatting>
  <conditionalFormatting sqref="O252">
    <cfRule type="expression" dxfId="114" priority="115" stopIfTrue="1">
      <formula>AND(TRIM($H252)&lt;&gt;"", TRIM($O252)="")</formula>
    </cfRule>
  </conditionalFormatting>
  <conditionalFormatting sqref="P252">
    <cfRule type="expression" dxfId="113" priority="114" stopIfTrue="1">
      <formula>AND(TRIM($H252)&lt;&gt;"", TRIM($P252)="")</formula>
    </cfRule>
  </conditionalFormatting>
  <conditionalFormatting sqref="Q252:S252">
    <cfRule type="expression" dxfId="112" priority="113" stopIfTrue="1">
      <formula>AND(TRIM($H252)&lt;&gt;"", TRIM($Q252)="")</formula>
    </cfRule>
  </conditionalFormatting>
  <conditionalFormatting sqref="H253:I253">
    <cfRule type="expression" dxfId="111" priority="112" stopIfTrue="1">
      <formula>希望&lt;&gt;0</formula>
    </cfRule>
  </conditionalFormatting>
  <conditionalFormatting sqref="J253">
    <cfRule type="expression" dxfId="110" priority="111" stopIfTrue="1">
      <formula>AND(TRIM($H253)&lt;&gt;"", TRIM($J253)="")</formula>
    </cfRule>
  </conditionalFormatting>
  <conditionalFormatting sqref="K253:M253">
    <cfRule type="expression" dxfId="109" priority="110" stopIfTrue="1">
      <formula>AND(TRIM($H253)&lt;&gt;"", TRIM($K253)="")</formula>
    </cfRule>
  </conditionalFormatting>
  <conditionalFormatting sqref="N253">
    <cfRule type="expression" dxfId="108" priority="109" stopIfTrue="1">
      <formula>AND(TRIM($H253)&lt;&gt;"", TRIM($N253)="")</formula>
    </cfRule>
  </conditionalFormatting>
  <conditionalFormatting sqref="O253">
    <cfRule type="expression" dxfId="107" priority="108" stopIfTrue="1">
      <formula>AND(TRIM($H253)&lt;&gt;"", TRIM($O253)="")</formula>
    </cfRule>
  </conditionalFormatting>
  <conditionalFormatting sqref="P253">
    <cfRule type="expression" dxfId="106" priority="107" stopIfTrue="1">
      <formula>AND(TRIM($H253)&lt;&gt;"", TRIM($P253)="")</formula>
    </cfRule>
  </conditionalFormatting>
  <conditionalFormatting sqref="Q253:S253">
    <cfRule type="expression" dxfId="105" priority="106" stopIfTrue="1">
      <formula>AND(TRIM($H253)&lt;&gt;"", TRIM($Q253)="")</formula>
    </cfRule>
  </conditionalFormatting>
  <conditionalFormatting sqref="H254:I254">
    <cfRule type="expression" dxfId="104" priority="105" stopIfTrue="1">
      <formula>希望&lt;&gt;0</formula>
    </cfRule>
  </conditionalFormatting>
  <conditionalFormatting sqref="J254">
    <cfRule type="expression" dxfId="103" priority="104" stopIfTrue="1">
      <formula>AND(TRIM($H254)&lt;&gt;"", TRIM($J254)="")</formula>
    </cfRule>
  </conditionalFormatting>
  <conditionalFormatting sqref="K254:M254">
    <cfRule type="expression" dxfId="102" priority="103" stopIfTrue="1">
      <formula>AND(TRIM($H254)&lt;&gt;"", TRIM($K254)="")</formula>
    </cfRule>
  </conditionalFormatting>
  <conditionalFormatting sqref="N254">
    <cfRule type="expression" dxfId="101" priority="102" stopIfTrue="1">
      <formula>AND(TRIM($H254)&lt;&gt;"", TRIM($N254)="")</formula>
    </cfRule>
  </conditionalFormatting>
  <conditionalFormatting sqref="O254">
    <cfRule type="expression" dxfId="100" priority="101" stopIfTrue="1">
      <formula>AND(TRIM($H254)&lt;&gt;"", TRIM($O254)="")</formula>
    </cfRule>
  </conditionalFormatting>
  <conditionalFormatting sqref="P254">
    <cfRule type="expression" dxfId="99" priority="100" stopIfTrue="1">
      <formula>AND(TRIM($H254)&lt;&gt;"", TRIM($P254)="")</formula>
    </cfRule>
  </conditionalFormatting>
  <conditionalFormatting sqref="Q254:S254">
    <cfRule type="expression" dxfId="98" priority="99" stopIfTrue="1">
      <formula>AND(TRIM($H254)&lt;&gt;"", TRIM($Q254)="")</formula>
    </cfRule>
  </conditionalFormatting>
  <conditionalFormatting sqref="H255:I255">
    <cfRule type="expression" dxfId="97" priority="98" stopIfTrue="1">
      <formula>希望&lt;&gt;0</formula>
    </cfRule>
  </conditionalFormatting>
  <conditionalFormatting sqref="J255">
    <cfRule type="expression" dxfId="96" priority="97" stopIfTrue="1">
      <formula>AND(TRIM($H255)&lt;&gt;"", TRIM($J255)="")</formula>
    </cfRule>
  </conditionalFormatting>
  <conditionalFormatting sqref="K255:M255">
    <cfRule type="expression" dxfId="95" priority="96" stopIfTrue="1">
      <formula>AND(TRIM($H255)&lt;&gt;"", TRIM($K255)="")</formula>
    </cfRule>
  </conditionalFormatting>
  <conditionalFormatting sqref="N255">
    <cfRule type="expression" dxfId="94" priority="95" stopIfTrue="1">
      <formula>AND(TRIM($H255)&lt;&gt;"", TRIM($N255)="")</formula>
    </cfRule>
  </conditionalFormatting>
  <conditionalFormatting sqref="O255">
    <cfRule type="expression" dxfId="93" priority="94" stopIfTrue="1">
      <formula>AND(TRIM($H255)&lt;&gt;"", TRIM($O255)="")</formula>
    </cfRule>
  </conditionalFormatting>
  <conditionalFormatting sqref="P255">
    <cfRule type="expression" dxfId="92" priority="93" stopIfTrue="1">
      <formula>AND(TRIM($H255)&lt;&gt;"", TRIM($P255)="")</formula>
    </cfRule>
  </conditionalFormatting>
  <conditionalFormatting sqref="Q255:S255">
    <cfRule type="expression" dxfId="91" priority="92" stopIfTrue="1">
      <formula>AND(TRIM($H255)&lt;&gt;"", TRIM($Q255)="")</formula>
    </cfRule>
  </conditionalFormatting>
  <conditionalFormatting sqref="H256:I256">
    <cfRule type="expression" dxfId="90" priority="91" stopIfTrue="1">
      <formula>希望&lt;&gt;0</formula>
    </cfRule>
  </conditionalFormatting>
  <conditionalFormatting sqref="J256">
    <cfRule type="expression" dxfId="89" priority="90" stopIfTrue="1">
      <formula>AND(TRIM($H256)&lt;&gt;"", TRIM($J256)="")</formula>
    </cfRule>
  </conditionalFormatting>
  <conditionalFormatting sqref="K256:M256">
    <cfRule type="expression" dxfId="88" priority="89" stopIfTrue="1">
      <formula>AND(TRIM($H256)&lt;&gt;"", TRIM($K256)="")</formula>
    </cfRule>
  </conditionalFormatting>
  <conditionalFormatting sqref="N256">
    <cfRule type="expression" dxfId="87" priority="88" stopIfTrue="1">
      <formula>AND(TRIM($H256)&lt;&gt;"", TRIM($N256)="")</formula>
    </cfRule>
  </conditionalFormatting>
  <conditionalFormatting sqref="O256">
    <cfRule type="expression" dxfId="86" priority="87" stopIfTrue="1">
      <formula>AND(TRIM($H256)&lt;&gt;"", TRIM($O256)="")</formula>
    </cfRule>
  </conditionalFormatting>
  <conditionalFormatting sqref="P256">
    <cfRule type="expression" dxfId="85" priority="86" stopIfTrue="1">
      <formula>AND(TRIM($H256)&lt;&gt;"", TRIM($P256)="")</formula>
    </cfRule>
  </conditionalFormatting>
  <conditionalFormatting sqref="Q256:S256">
    <cfRule type="expression" dxfId="84" priority="85" stopIfTrue="1">
      <formula>AND(TRIM($H256)&lt;&gt;"", TRIM($Q256)="")</formula>
    </cfRule>
  </conditionalFormatting>
  <conditionalFormatting sqref="H257:I257">
    <cfRule type="expression" dxfId="83" priority="84" stopIfTrue="1">
      <formula>希望&lt;&gt;0</formula>
    </cfRule>
  </conditionalFormatting>
  <conditionalFormatting sqref="J257">
    <cfRule type="expression" dxfId="82" priority="83" stopIfTrue="1">
      <formula>AND(TRIM($H257)&lt;&gt;"", TRIM($J257)="")</formula>
    </cfRule>
  </conditionalFormatting>
  <conditionalFormatting sqref="K257:M257">
    <cfRule type="expression" dxfId="81" priority="82" stopIfTrue="1">
      <formula>AND(TRIM($H257)&lt;&gt;"", TRIM($K257)="")</formula>
    </cfRule>
  </conditionalFormatting>
  <conditionalFormatting sqref="N257">
    <cfRule type="expression" dxfId="80" priority="81" stopIfTrue="1">
      <formula>AND(TRIM($H257)&lt;&gt;"", TRIM($N257)="")</formula>
    </cfRule>
  </conditionalFormatting>
  <conditionalFormatting sqref="O257">
    <cfRule type="expression" dxfId="79" priority="80" stopIfTrue="1">
      <formula>AND(TRIM($H257)&lt;&gt;"", TRIM($O257)="")</formula>
    </cfRule>
  </conditionalFormatting>
  <conditionalFormatting sqref="P257">
    <cfRule type="expression" dxfId="78" priority="79" stopIfTrue="1">
      <formula>AND(TRIM($H257)&lt;&gt;"", TRIM($P257)="")</formula>
    </cfRule>
  </conditionalFormatting>
  <conditionalFormatting sqref="Q257:S257">
    <cfRule type="expression" dxfId="77" priority="78" stopIfTrue="1">
      <formula>AND(TRIM($H257)&lt;&gt;"", TRIM($Q257)="")</formula>
    </cfRule>
  </conditionalFormatting>
  <conditionalFormatting sqref="H258:I258">
    <cfRule type="expression" dxfId="76" priority="77" stopIfTrue="1">
      <formula>希望&lt;&gt;0</formula>
    </cfRule>
  </conditionalFormatting>
  <conditionalFormatting sqref="J258">
    <cfRule type="expression" dxfId="75" priority="76" stopIfTrue="1">
      <formula>AND(TRIM($H258)&lt;&gt;"", TRIM($J258)="")</formula>
    </cfRule>
  </conditionalFormatting>
  <conditionalFormatting sqref="K258:M258">
    <cfRule type="expression" dxfId="74" priority="75" stopIfTrue="1">
      <formula>AND(TRIM($H258)&lt;&gt;"", TRIM($K258)="")</formula>
    </cfRule>
  </conditionalFormatting>
  <conditionalFormatting sqref="N258">
    <cfRule type="expression" dxfId="73" priority="74" stopIfTrue="1">
      <formula>AND(TRIM($H258)&lt;&gt;"", TRIM($N258)="")</formula>
    </cfRule>
  </conditionalFormatting>
  <conditionalFormatting sqref="O258">
    <cfRule type="expression" dxfId="72" priority="73" stopIfTrue="1">
      <formula>AND(TRIM($H258)&lt;&gt;"", TRIM($O258)="")</formula>
    </cfRule>
  </conditionalFormatting>
  <conditionalFormatting sqref="P258">
    <cfRule type="expression" dxfId="71" priority="72" stopIfTrue="1">
      <formula>AND(TRIM($H258)&lt;&gt;"", TRIM($P258)="")</formula>
    </cfRule>
  </conditionalFormatting>
  <conditionalFormatting sqref="Q258:S258">
    <cfRule type="expression" dxfId="70" priority="71" stopIfTrue="1">
      <formula>AND(TRIM($H258)&lt;&gt;"", TRIM($Q258)="")</formula>
    </cfRule>
  </conditionalFormatting>
  <conditionalFormatting sqref="H259:I259">
    <cfRule type="expression" dxfId="69" priority="70" stopIfTrue="1">
      <formula>希望&lt;&gt;0</formula>
    </cfRule>
  </conditionalFormatting>
  <conditionalFormatting sqref="J259">
    <cfRule type="expression" dxfId="68" priority="69" stopIfTrue="1">
      <formula>AND(TRIM($H259)&lt;&gt;"", TRIM($J259)="")</formula>
    </cfRule>
  </conditionalFormatting>
  <conditionalFormatting sqref="K259:M259">
    <cfRule type="expression" dxfId="67" priority="68" stopIfTrue="1">
      <formula>AND(TRIM($H259)&lt;&gt;"", TRIM($K259)="")</formula>
    </cfRule>
  </conditionalFormatting>
  <conditionalFormatting sqref="N259">
    <cfRule type="expression" dxfId="66" priority="67" stopIfTrue="1">
      <formula>AND(TRIM($H259)&lt;&gt;"", TRIM($N259)="")</formula>
    </cfRule>
  </conditionalFormatting>
  <conditionalFormatting sqref="O259">
    <cfRule type="expression" dxfId="65" priority="66" stopIfTrue="1">
      <formula>AND(TRIM($H259)&lt;&gt;"", TRIM($O259)="")</formula>
    </cfRule>
  </conditionalFormatting>
  <conditionalFormatting sqref="P259">
    <cfRule type="expression" dxfId="64" priority="65" stopIfTrue="1">
      <formula>AND(TRIM($H259)&lt;&gt;"", TRIM($P259)="")</formula>
    </cfRule>
  </conditionalFormatting>
  <conditionalFormatting sqref="Q259:S259">
    <cfRule type="expression" dxfId="63" priority="64" stopIfTrue="1">
      <formula>AND(TRIM($H259)&lt;&gt;"", TRIM($Q259)="")</formula>
    </cfRule>
  </conditionalFormatting>
  <conditionalFormatting sqref="H260:I260">
    <cfRule type="expression" dxfId="62" priority="63" stopIfTrue="1">
      <formula>希望&lt;&gt;0</formula>
    </cfRule>
  </conditionalFormatting>
  <conditionalFormatting sqref="J260">
    <cfRule type="expression" dxfId="61" priority="62" stopIfTrue="1">
      <formula>AND(TRIM($H260)&lt;&gt;"", TRIM($J260)="")</formula>
    </cfRule>
  </conditionalFormatting>
  <conditionalFormatting sqref="K260:M260">
    <cfRule type="expression" dxfId="60" priority="61" stopIfTrue="1">
      <formula>AND(TRIM($H260)&lt;&gt;"", TRIM($K260)="")</formula>
    </cfRule>
  </conditionalFormatting>
  <conditionalFormatting sqref="N260">
    <cfRule type="expression" dxfId="59" priority="60" stopIfTrue="1">
      <formula>AND(TRIM($H260)&lt;&gt;"", TRIM($N260)="")</formula>
    </cfRule>
  </conditionalFormatting>
  <conditionalFormatting sqref="O260">
    <cfRule type="expression" dxfId="58" priority="59" stopIfTrue="1">
      <formula>AND(TRIM($H260)&lt;&gt;"", TRIM($O260)="")</formula>
    </cfRule>
  </conditionalFormatting>
  <conditionalFormatting sqref="P260">
    <cfRule type="expression" dxfId="57" priority="58" stopIfTrue="1">
      <formula>AND(TRIM($H260)&lt;&gt;"", TRIM($P260)="")</formula>
    </cfRule>
  </conditionalFormatting>
  <conditionalFormatting sqref="Q260:S260">
    <cfRule type="expression" dxfId="56" priority="57" stopIfTrue="1">
      <formula>AND(TRIM($H260)&lt;&gt;"", TRIM($Q260)="")</formula>
    </cfRule>
  </conditionalFormatting>
  <conditionalFormatting sqref="H261:I261">
    <cfRule type="expression" dxfId="55" priority="56" stopIfTrue="1">
      <formula>希望&lt;&gt;0</formula>
    </cfRule>
  </conditionalFormatting>
  <conditionalFormatting sqref="J261">
    <cfRule type="expression" dxfId="54" priority="55" stopIfTrue="1">
      <formula>AND(TRIM($H261)&lt;&gt;"", TRIM($J261)="")</formula>
    </cfRule>
  </conditionalFormatting>
  <conditionalFormatting sqref="K261:M261">
    <cfRule type="expression" dxfId="53" priority="54" stopIfTrue="1">
      <formula>AND(TRIM($H261)&lt;&gt;"", TRIM($K261)="")</formula>
    </cfRule>
  </conditionalFormatting>
  <conditionalFormatting sqref="N261">
    <cfRule type="expression" dxfId="52" priority="53" stopIfTrue="1">
      <formula>AND(TRIM($H261)&lt;&gt;"", TRIM($N261)="")</formula>
    </cfRule>
  </conditionalFormatting>
  <conditionalFormatting sqref="O261">
    <cfRule type="expression" dxfId="51" priority="52" stopIfTrue="1">
      <formula>AND(TRIM($H261)&lt;&gt;"", TRIM($O261)="")</formula>
    </cfRule>
  </conditionalFormatting>
  <conditionalFormatting sqref="P261">
    <cfRule type="expression" dxfId="50" priority="51" stopIfTrue="1">
      <formula>AND(TRIM($H261)&lt;&gt;"", TRIM($P261)="")</formula>
    </cfRule>
  </conditionalFormatting>
  <conditionalFormatting sqref="Q261:S261">
    <cfRule type="expression" dxfId="49" priority="50" stopIfTrue="1">
      <formula>AND(TRIM($H261)&lt;&gt;"", TRIM($Q261)="")</formula>
    </cfRule>
  </conditionalFormatting>
  <conditionalFormatting sqref="H262:I262">
    <cfRule type="expression" dxfId="48" priority="49" stopIfTrue="1">
      <formula>希望&lt;&gt;0</formula>
    </cfRule>
  </conditionalFormatting>
  <conditionalFormatting sqref="J262">
    <cfRule type="expression" dxfId="47" priority="48" stopIfTrue="1">
      <formula>AND(TRIM($H262)&lt;&gt;"", TRIM($J262)="")</formula>
    </cfRule>
  </conditionalFormatting>
  <conditionalFormatting sqref="K262:M262">
    <cfRule type="expression" dxfId="46" priority="47" stopIfTrue="1">
      <formula>AND(TRIM($H262)&lt;&gt;"", TRIM($K262)="")</formula>
    </cfRule>
  </conditionalFormatting>
  <conditionalFormatting sqref="N262">
    <cfRule type="expression" dxfId="45" priority="46" stopIfTrue="1">
      <formula>AND(TRIM($H262)&lt;&gt;"", TRIM($N262)="")</formula>
    </cfRule>
  </conditionalFormatting>
  <conditionalFormatting sqref="O262">
    <cfRule type="expression" dxfId="44" priority="45" stopIfTrue="1">
      <formula>AND(TRIM($H262)&lt;&gt;"", TRIM($O262)="")</formula>
    </cfRule>
  </conditionalFormatting>
  <conditionalFormatting sqref="P262">
    <cfRule type="expression" dxfId="43" priority="44" stopIfTrue="1">
      <formula>AND(TRIM($H262)&lt;&gt;"", TRIM($P262)="")</formula>
    </cfRule>
  </conditionalFormatting>
  <conditionalFormatting sqref="Q262:S262">
    <cfRule type="expression" dxfId="42" priority="43" stopIfTrue="1">
      <formula>AND(TRIM($H262)&lt;&gt;"", TRIM($Q262)="")</formula>
    </cfRule>
  </conditionalFormatting>
  <conditionalFormatting sqref="H263:I263">
    <cfRule type="expression" dxfId="41" priority="42" stopIfTrue="1">
      <formula>希望&lt;&gt;0</formula>
    </cfRule>
  </conditionalFormatting>
  <conditionalFormatting sqref="J263">
    <cfRule type="expression" dxfId="40" priority="41" stopIfTrue="1">
      <formula>AND(TRIM($H263)&lt;&gt;"", TRIM($J263)="")</formula>
    </cfRule>
  </conditionalFormatting>
  <conditionalFormatting sqref="K263:M263">
    <cfRule type="expression" dxfId="39" priority="40" stopIfTrue="1">
      <formula>AND(TRIM($H263)&lt;&gt;"", TRIM($K263)="")</formula>
    </cfRule>
  </conditionalFormatting>
  <conditionalFormatting sqref="N263">
    <cfRule type="expression" dxfId="38" priority="39" stopIfTrue="1">
      <formula>AND(TRIM($H263)&lt;&gt;"", TRIM($N263)="")</formula>
    </cfRule>
  </conditionalFormatting>
  <conditionalFormatting sqref="O263">
    <cfRule type="expression" dxfId="37" priority="38" stopIfTrue="1">
      <formula>AND(TRIM($H263)&lt;&gt;"", TRIM($O263)="")</formula>
    </cfRule>
  </conditionalFormatting>
  <conditionalFormatting sqref="P263">
    <cfRule type="expression" dxfId="36" priority="37" stopIfTrue="1">
      <formula>AND(TRIM($H263)&lt;&gt;"", TRIM($P263)="")</formula>
    </cfRule>
  </conditionalFormatting>
  <conditionalFormatting sqref="Q263:S263">
    <cfRule type="expression" dxfId="35" priority="36" stopIfTrue="1">
      <formula>AND(TRIM($H263)&lt;&gt;"", TRIM($Q263)="")</formula>
    </cfRule>
  </conditionalFormatting>
  <conditionalFormatting sqref="H264:I264">
    <cfRule type="expression" dxfId="34" priority="35" stopIfTrue="1">
      <formula>希望&lt;&gt;0</formula>
    </cfRule>
  </conditionalFormatting>
  <conditionalFormatting sqref="J264">
    <cfRule type="expression" dxfId="33" priority="34" stopIfTrue="1">
      <formula>AND(TRIM($H264)&lt;&gt;"", TRIM($J264)="")</formula>
    </cfRule>
  </conditionalFormatting>
  <conditionalFormatting sqref="K264:M264">
    <cfRule type="expression" dxfId="32" priority="33" stopIfTrue="1">
      <formula>AND(TRIM($H264)&lt;&gt;"", TRIM($K264)="")</formula>
    </cfRule>
  </conditionalFormatting>
  <conditionalFormatting sqref="N264">
    <cfRule type="expression" dxfId="31" priority="32" stopIfTrue="1">
      <formula>AND(TRIM($H264)&lt;&gt;"", TRIM($N264)="")</formula>
    </cfRule>
  </conditionalFormatting>
  <conditionalFormatting sqref="O264">
    <cfRule type="expression" dxfId="30" priority="31" stopIfTrue="1">
      <formula>AND(TRIM($H264)&lt;&gt;"", TRIM($O264)="")</formula>
    </cfRule>
  </conditionalFormatting>
  <conditionalFormatting sqref="P264">
    <cfRule type="expression" dxfId="29" priority="30" stopIfTrue="1">
      <formula>AND(TRIM($H264)&lt;&gt;"", TRIM($P264)="")</formula>
    </cfRule>
  </conditionalFormatting>
  <conditionalFormatting sqref="Q264:S264">
    <cfRule type="expression" dxfId="28" priority="29" stopIfTrue="1">
      <formula>AND(TRIM($H264)&lt;&gt;"", TRIM($Q264)="")</formula>
    </cfRule>
  </conditionalFormatting>
  <conditionalFormatting sqref="H265:I265">
    <cfRule type="expression" dxfId="27" priority="28" stopIfTrue="1">
      <formula>希望&lt;&gt;0</formula>
    </cfRule>
  </conditionalFormatting>
  <conditionalFormatting sqref="J265">
    <cfRule type="expression" dxfId="26" priority="27" stopIfTrue="1">
      <formula>AND(TRIM($H265)&lt;&gt;"", TRIM($J265)="")</formula>
    </cfRule>
  </conditionalFormatting>
  <conditionalFormatting sqref="K265:M265">
    <cfRule type="expression" dxfId="25" priority="26" stopIfTrue="1">
      <formula>AND(TRIM($H265)&lt;&gt;"", TRIM($K265)="")</formula>
    </cfRule>
  </conditionalFormatting>
  <conditionalFormatting sqref="N265">
    <cfRule type="expression" dxfId="24" priority="25" stopIfTrue="1">
      <formula>AND(TRIM($H265)&lt;&gt;"", TRIM($N265)="")</formula>
    </cfRule>
  </conditionalFormatting>
  <conditionalFormatting sqref="O265">
    <cfRule type="expression" dxfId="23" priority="24" stopIfTrue="1">
      <formula>AND(TRIM($H265)&lt;&gt;"", TRIM($O265)="")</formula>
    </cfRule>
  </conditionalFormatting>
  <conditionalFormatting sqref="P265">
    <cfRule type="expression" dxfId="22" priority="23" stopIfTrue="1">
      <formula>AND(TRIM($H265)&lt;&gt;"", TRIM($P265)="")</formula>
    </cfRule>
  </conditionalFormatting>
  <conditionalFormatting sqref="Q265:S265">
    <cfRule type="expression" dxfId="21" priority="22" stopIfTrue="1">
      <formula>AND(TRIM($H265)&lt;&gt;"", TRIM($Q265)="")</formula>
    </cfRule>
  </conditionalFormatting>
  <conditionalFormatting sqref="H266:I266">
    <cfRule type="expression" dxfId="20" priority="21" stopIfTrue="1">
      <formula>希望&lt;&gt;0</formula>
    </cfRule>
  </conditionalFormatting>
  <conditionalFormatting sqref="J266">
    <cfRule type="expression" dxfId="19" priority="20" stopIfTrue="1">
      <formula>AND(TRIM($H266)&lt;&gt;"", TRIM($J266)="")</formula>
    </cfRule>
  </conditionalFormatting>
  <conditionalFormatting sqref="K266:M266">
    <cfRule type="expression" dxfId="18" priority="19" stopIfTrue="1">
      <formula>AND(TRIM($H266)&lt;&gt;"", TRIM($K266)="")</formula>
    </cfRule>
  </conditionalFormatting>
  <conditionalFormatting sqref="N266">
    <cfRule type="expression" dxfId="17" priority="18" stopIfTrue="1">
      <formula>AND(TRIM($H266)&lt;&gt;"", TRIM($N266)="")</formula>
    </cfRule>
  </conditionalFormatting>
  <conditionalFormatting sqref="O266">
    <cfRule type="expression" dxfId="16" priority="17" stopIfTrue="1">
      <formula>AND(TRIM($H266)&lt;&gt;"", TRIM($O266)="")</formula>
    </cfRule>
  </conditionalFormatting>
  <conditionalFormatting sqref="P266">
    <cfRule type="expression" dxfId="15" priority="16" stopIfTrue="1">
      <formula>AND(TRIM($H266)&lt;&gt;"", TRIM($P266)="")</formula>
    </cfRule>
  </conditionalFormatting>
  <conditionalFormatting sqref="Q266:S266">
    <cfRule type="expression" dxfId="14" priority="15" stopIfTrue="1">
      <formula>AND(TRIM($H266)&lt;&gt;"", TRIM($Q266)="")</formula>
    </cfRule>
  </conditionalFormatting>
  <conditionalFormatting sqref="H267:I267">
    <cfRule type="expression" dxfId="13" priority="14" stopIfTrue="1">
      <formula>希望&lt;&gt;0</formula>
    </cfRule>
  </conditionalFormatting>
  <conditionalFormatting sqref="J267">
    <cfRule type="expression" dxfId="12" priority="13" stopIfTrue="1">
      <formula>AND(TRIM($H267)&lt;&gt;"", TRIM($J267)="")</formula>
    </cfRule>
  </conditionalFormatting>
  <conditionalFormatting sqref="K267:M267">
    <cfRule type="expression" dxfId="11" priority="12" stopIfTrue="1">
      <formula>AND(TRIM($H267)&lt;&gt;"", TRIM($K267)="")</formula>
    </cfRule>
  </conditionalFormatting>
  <conditionalFormatting sqref="N267">
    <cfRule type="expression" dxfId="10" priority="11" stopIfTrue="1">
      <formula>AND(TRIM($H267)&lt;&gt;"", TRIM($N267)="")</formula>
    </cfRule>
  </conditionalFormatting>
  <conditionalFormatting sqref="O267">
    <cfRule type="expression" dxfId="9" priority="10" stopIfTrue="1">
      <formula>AND(TRIM($H267)&lt;&gt;"", TRIM($O267)="")</formula>
    </cfRule>
  </conditionalFormatting>
  <conditionalFormatting sqref="P267">
    <cfRule type="expression" dxfId="8" priority="9" stopIfTrue="1">
      <formula>AND(TRIM($H267)&lt;&gt;"", TRIM($P267)="")</formula>
    </cfRule>
  </conditionalFormatting>
  <conditionalFormatting sqref="Q267:S267">
    <cfRule type="expression" dxfId="7" priority="8" stopIfTrue="1">
      <formula>AND(TRIM($H267)&lt;&gt;"", TRIM($Q267)="")</formula>
    </cfRule>
  </conditionalFormatting>
  <conditionalFormatting sqref="H268:I268">
    <cfRule type="expression" dxfId="6" priority="7" stopIfTrue="1">
      <formula>希望&lt;&gt;0</formula>
    </cfRule>
  </conditionalFormatting>
  <conditionalFormatting sqref="J268">
    <cfRule type="expression" dxfId="5" priority="6" stopIfTrue="1">
      <formula>AND(TRIM($H268)&lt;&gt;"", TRIM($J268)="")</formula>
    </cfRule>
  </conditionalFormatting>
  <conditionalFormatting sqref="K268:M268">
    <cfRule type="expression" dxfId="4" priority="5" stopIfTrue="1">
      <formula>AND(TRIM($H268)&lt;&gt;"", TRIM($K268)="")</formula>
    </cfRule>
  </conditionalFormatting>
  <conditionalFormatting sqref="N268">
    <cfRule type="expression" dxfId="3" priority="4" stopIfTrue="1">
      <formula>AND(TRIM($H268)&lt;&gt;"", TRIM($N268)="")</formula>
    </cfRule>
  </conditionalFormatting>
  <conditionalFormatting sqref="O268">
    <cfRule type="expression" dxfId="2" priority="3" stopIfTrue="1">
      <formula>AND(TRIM($H268)&lt;&gt;"", TRIM($O268)="")</formula>
    </cfRule>
  </conditionalFormatting>
  <conditionalFormatting sqref="P268">
    <cfRule type="expression" dxfId="1" priority="2" stopIfTrue="1">
      <formula>AND(TRIM($H268)&lt;&gt;"", TRIM($P268)="")</formula>
    </cfRule>
  </conditionalFormatting>
  <conditionalFormatting sqref="Q268:S268">
    <cfRule type="expression" dxfId="0" priority="1" stopIfTrue="1">
      <formula>AND(TRIM($H268)&lt;&gt;"", TRIM($Q268)="")</formula>
    </cfRule>
  </conditionalFormatting>
  <dataValidations count="307">
    <dataValidation imeMode="hiragana" allowBlank="1" showInputMessage="1" showErrorMessage="1" sqref="D219:J219 D220:J220 D221:J221 D222:J222 T240:Y240 T241:Y241 T242:Y242 T243:Y243 T244:Y244 T245:Y245 T246:Y246 T247:Y247 T248:Y248 T249:Y249 T250:Y250 T251:Y251 T252:Y252 T253:Y253 T254:Y254 T255:Y255 T256:Y256 T257:Y257 T258:Y258 T259:Y259 T260:Y260 T261:Y261 T262:Y262 T263:Y263 T264:Y264 T265:Y265 T266:Y266 T267:Y267 T268:Y268" xr:uid="{777A23DB-3FCD-4BFD-B16F-EB9B8E8ED872}"/>
    <dataValidation imeMode="halfAlpha" allowBlank="1" showInputMessage="1" showErrorMessage="1" sqref="P230" xr:uid="{298B1DD5-BFAD-4C02-B2C1-FF51FEB925EB}"/>
    <dataValidation imeMode="hiragana" allowBlank="1" showInputMessage="1" showErrorMessage="1" sqref="I22:Y22" xr:uid="{07238259-DF79-4F80-A34D-B4EFA40D0417}"/>
    <dataValidation type="whole" imeMode="halfAlpha" allowBlank="1" showInputMessage="1" showErrorMessage="1" error="7桁の数字を入力してください" sqref="I20:M20" xr:uid="{E6F80111-CABA-4FE6-B6A6-0417558CF060}">
      <formula1>0</formula1>
      <formula2>9999999</formula2>
    </dataValidation>
    <dataValidation imeMode="fullKatakana" allowBlank="1" showInputMessage="1" showErrorMessage="1" sqref="I24:Y24" xr:uid="{FE343C7E-4B44-4803-A0F9-008654F314EB}"/>
    <dataValidation imeMode="hiragana" allowBlank="1" showInputMessage="1" showErrorMessage="1" sqref="I26:Y26" xr:uid="{2A478113-EA19-42AF-AB84-2162B44D0496}"/>
    <dataValidation imeMode="hiragana" allowBlank="1" showInputMessage="1" showErrorMessage="1" sqref="I28:Y28" xr:uid="{C5A2A7FE-6954-4F0B-BB62-7CBEC7FB4F2A}"/>
    <dataValidation imeMode="fullKatakana" allowBlank="1" showInputMessage="1" showErrorMessage="1" sqref="I30:Y30" xr:uid="{C8BCB7A6-7AA9-4380-825D-C2E3F1071C24}"/>
    <dataValidation imeMode="hiragana" allowBlank="1" showInputMessage="1" showErrorMessage="1" sqref="I32:Y32" xr:uid="{4D36AFE7-45FA-46F0-8366-4681341F2F71}"/>
    <dataValidation imeMode="halfAlpha" allowBlank="1" showInputMessage="1" showErrorMessage="1" sqref="I34:M34" xr:uid="{D0B91006-C6D4-4CB4-97E3-74B8F2380369}"/>
    <dataValidation imeMode="halfAlpha" allowBlank="1" showInputMessage="1" showErrorMessage="1" sqref="P34" xr:uid="{46AA22D6-262C-45EB-9E7A-95A3FE941932}"/>
    <dataValidation imeMode="halfAlpha" allowBlank="1" showInputMessage="1" showErrorMessage="1" sqref="I36:M36" xr:uid="{A0EC0B80-C6E4-4572-B538-76670D623FBB}"/>
    <dataValidation imeMode="halfAlpha" allowBlank="1" showInputMessage="1" showErrorMessage="1" sqref="I38:Y38" xr:uid="{09C6426B-8F42-4D12-8375-D670F54FA2EE}"/>
    <dataValidation type="list" imeMode="halfAlpha" allowBlank="1" showInputMessage="1" showErrorMessage="1" error="リストから選択してください" sqref="I40:M40" xr:uid="{A356DFC1-C4CE-4EC2-95DF-0CE1A0E34BD9}">
      <formula1>"一致する,一致しない"</formula1>
    </dataValidation>
    <dataValidation type="list" imeMode="halfAlpha" allowBlank="1" showInputMessage="1" showErrorMessage="1" error="リストから選択してください" sqref="I63:M63" xr:uid="{895A6053-934B-4F61-842F-4205F01520AE}">
      <formula1>"しない,する"</formula1>
    </dataValidation>
    <dataValidation type="whole" imeMode="halfAlpha" allowBlank="1" showInputMessage="1" showErrorMessage="1" error="7桁の数字を入力してください" sqref="I69:M69" xr:uid="{7EE077AE-82F8-4B66-BDEB-9D212AB71C88}">
      <formula1>0</formula1>
      <formula2>9999999</formula2>
    </dataValidation>
    <dataValidation imeMode="hiragana" allowBlank="1" showInputMessage="1" showErrorMessage="1" sqref="I71:Y71" xr:uid="{E587ECEA-BE86-415A-82E3-494C8DD7CB54}"/>
    <dataValidation imeMode="fullKatakana" allowBlank="1" showInputMessage="1" showErrorMessage="1" sqref="I73:Y73" xr:uid="{DEE78839-D0E4-46E8-88AF-F9AD12DF4681}"/>
    <dataValidation imeMode="hiragana" allowBlank="1" showInputMessage="1" showErrorMessage="1" sqref="I75:Y75" xr:uid="{9C467579-A540-4950-B76D-E492AEC71BA0}"/>
    <dataValidation imeMode="hiragana" allowBlank="1" showInputMessage="1" showErrorMessage="1" sqref="I77:Y77" xr:uid="{385F4917-92DA-4089-A40D-F0F4B4C53A40}"/>
    <dataValidation imeMode="fullKatakana" allowBlank="1" showInputMessage="1" showErrorMessage="1" sqref="I79:Y79" xr:uid="{03E6D1D2-00F2-4553-80B0-6C3272F2B18E}"/>
    <dataValidation imeMode="hiragana" allowBlank="1" showInputMessage="1" showErrorMessage="1" sqref="I81:Y81" xr:uid="{3718D2BC-8A6E-4604-A393-3EFFCD6E073C}"/>
    <dataValidation imeMode="halfAlpha" allowBlank="1" showInputMessage="1" showErrorMessage="1" sqref="I83:M83" xr:uid="{EC09947E-DA2B-4F9A-94AC-79727C3259CC}"/>
    <dataValidation imeMode="halfAlpha" allowBlank="1" showInputMessage="1" showErrorMessage="1" sqref="P83" xr:uid="{D8D3BCB1-2349-4084-B292-7ACE31053424}"/>
    <dataValidation imeMode="halfAlpha" allowBlank="1" showInputMessage="1" showErrorMessage="1" sqref="I85:M85" xr:uid="{AEFB1286-C159-47C0-80C8-48E762561A93}"/>
    <dataValidation imeMode="halfAlpha" allowBlank="1" showInputMessage="1" showErrorMessage="1" sqref="I87:Y87" xr:uid="{2B22737C-B03C-43CA-B989-FC62D58D9A64}"/>
    <dataValidation imeMode="hiragana" allowBlank="1" showInputMessage="1" showErrorMessage="1" sqref="I112:Y112" xr:uid="{39D297DE-ADCE-409E-942F-A91EA1593D16}"/>
    <dataValidation imeMode="fullKatakana" allowBlank="1" showInputMessage="1" showErrorMessage="1" sqref="I114:Y114" xr:uid="{FA70A1FF-8A13-4540-83FF-EDFBFF2D6A6C}"/>
    <dataValidation imeMode="hiragana" allowBlank="1" showInputMessage="1" showErrorMessage="1" sqref="I116:Y116" xr:uid="{B944053B-E62A-4B79-AF9D-6CE0965BE27D}"/>
    <dataValidation type="whole" imeMode="halfAlpha" allowBlank="1" showInputMessage="1" showErrorMessage="1" error="7桁の数字を入力してください" sqref="I118:M118" xr:uid="{E6700B4D-F9B7-4CDE-B322-DF5CF2BB42DB}">
      <formula1>0</formula1>
      <formula2>9999999</formula2>
    </dataValidation>
    <dataValidation imeMode="hiragana" allowBlank="1" showInputMessage="1" showErrorMessage="1" sqref="I120:Y120" xr:uid="{AF17B4C8-1DDD-4EE6-A63F-D3572835E761}"/>
    <dataValidation imeMode="halfAlpha" allowBlank="1" showInputMessage="1" showErrorMessage="1" sqref="I122:M122" xr:uid="{28C07948-1ECF-4E68-9932-17D975D85989}"/>
    <dataValidation imeMode="halfAlpha" allowBlank="1" showInputMessage="1" showErrorMessage="1" sqref="P122" xr:uid="{4022CD27-43E0-42B7-8C16-F3E24F52632E}"/>
    <dataValidation imeMode="halfAlpha" allowBlank="1" showInputMessage="1" showErrorMessage="1" sqref="I124:M124" xr:uid="{925DC173-5B1F-479E-82DA-3252B4BA4B5A}"/>
    <dataValidation imeMode="halfAlpha" allowBlank="1" showInputMessage="1" showErrorMessage="1" sqref="I126:Y126" xr:uid="{B3FCE1E9-E510-4D2E-8C8F-5A731018C67C}"/>
    <dataValidation type="list" imeMode="halfAlpha" allowBlank="1" showInputMessage="1" showErrorMessage="1" error="リストから選択してください" sqref="I153:M153" xr:uid="{4CB4D358-6A6F-48D2-9DAA-F7E4FA451E8C}">
      <formula1>"しない,する"</formula1>
    </dataValidation>
    <dataValidation imeMode="fullKatakana" allowBlank="1" showInputMessage="1" showErrorMessage="1" sqref="I155:Y155" xr:uid="{A470EA7B-CB8A-4A3F-B4CE-100251324A1D}"/>
    <dataValidation imeMode="hiragana" allowBlank="1" showInputMessage="1" showErrorMessage="1" sqref="I157:Y157" xr:uid="{4D439735-ADD5-4EEA-9B35-A89A50B50939}"/>
    <dataValidation imeMode="halfAlpha" allowBlank="1" showInputMessage="1" showErrorMessage="1" sqref="I159:M159" xr:uid="{224AEF87-E183-4053-BFC6-FF9F7844A752}"/>
    <dataValidation type="whole" imeMode="halfAlpha" allowBlank="1" showInputMessage="1" showErrorMessage="1" error="7桁の数字を入力してください" sqref="I161:M161" xr:uid="{0DBA87B4-07A6-4528-BB39-C1138E41CB10}">
      <formula1>0</formula1>
      <formula2>9999999</formula2>
    </dataValidation>
    <dataValidation imeMode="hiragana" allowBlank="1" showInputMessage="1" showErrorMessage="1" sqref="I163:Y163" xr:uid="{714FCA0D-6413-44CD-91F0-5F1C99EF4695}"/>
    <dataValidation imeMode="halfAlpha" allowBlank="1" showInputMessage="1" showErrorMessage="1" sqref="I165:M165" xr:uid="{62344DBD-7059-4710-B756-A160916B5D21}"/>
    <dataValidation imeMode="halfAlpha" allowBlank="1" showInputMessage="1" showErrorMessage="1" sqref="I167:M167" xr:uid="{F5CF26D9-1C57-45D0-BDFA-CE3FA3E0BCA9}"/>
    <dataValidation imeMode="halfAlpha" allowBlank="1" showInputMessage="1" showErrorMessage="1" sqref="I169:Y169" xr:uid="{4A6AFC67-DF4E-4656-80A6-3F375566399B}"/>
    <dataValidation type="whole" imeMode="halfAlpha" allowBlank="1" showInputMessage="1" showErrorMessage="1" error="有効な数字を入力してください" sqref="I176:M176" xr:uid="{041251A1-5F50-4219-A201-CB36719E1EBE}">
      <formula1>0</formula1>
      <formula2>9999999999</formula2>
    </dataValidation>
    <dataValidation type="whole" imeMode="halfAlpha" allowBlank="1" showInputMessage="1" showErrorMessage="1" error="有効な数字を入力してください。10兆円以上になる場合は、9,999,999,999と入力してください" sqref="I178:M178" xr:uid="{5E59D2AC-79AB-4861-B7CA-0D82E66B6D3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80:M180" xr:uid="{FBB8B14A-BDE1-4465-BCA5-A5F2FE0D6B12}">
      <formula1>-9999999999</formula1>
      <formula2>9999999999</formula2>
    </dataValidation>
    <dataValidation type="whole" imeMode="halfAlpha" allowBlank="1" showInputMessage="1" showErrorMessage="1" error="有効な数字を入力してください" sqref="I185:M185" xr:uid="{EA0F8899-D9FD-47DF-8A90-E9DB224C5F87}">
      <formula1>0</formula1>
      <formula2>9999999999</formula2>
    </dataValidation>
    <dataValidation type="whole" imeMode="halfAlpha" allowBlank="1" showInputMessage="1" showErrorMessage="1" error="有効な数字を入力してください" sqref="N185:P185" xr:uid="{A0EE3D0F-C138-41B6-868E-F7BBED94EC1B}">
      <formula1>0</formula1>
      <formula2>9999999999</formula2>
    </dataValidation>
    <dataValidation type="whole" imeMode="halfAlpha" allowBlank="1" showInputMessage="1" showErrorMessage="1" error="有効な数字を入力してください" sqref="I186:M186" xr:uid="{F33EEB25-757E-4E82-B45E-83CF88439093}">
      <formula1>0</formula1>
      <formula2>9999999999</formula2>
    </dataValidation>
    <dataValidation type="whole" imeMode="halfAlpha" allowBlank="1" showInputMessage="1" showErrorMessage="1" error="有効な数字を入力してください" sqref="N186:P186" xr:uid="{D3E6F583-7A3F-49D6-8367-1D9B64BAA6D9}">
      <formula1>0</formula1>
      <formula2>9999999999</formula2>
    </dataValidation>
    <dataValidation type="whole" imeMode="halfAlpha" allowBlank="1" showInputMessage="1" showErrorMessage="1" error="有効な数字を入力してください" sqref="I187:M187" xr:uid="{203DD01F-A777-4C48-9E29-A94770BC6A05}">
      <formula1>0</formula1>
      <formula2>9999999999</formula2>
    </dataValidation>
    <dataValidation type="whole" imeMode="halfAlpha" allowBlank="1" showInputMessage="1" showErrorMessage="1" error="有効な数字を入力してください" sqref="N187:P187" xr:uid="{0ACD0DA5-46E1-45DE-A62E-4125A090F1FD}">
      <formula1>0</formula1>
      <formula2>9999999999</formula2>
    </dataValidation>
    <dataValidation allowBlank="1" showInputMessage="1" showErrorMessage="1" sqref="I188:M188 N188:P188 B232 B238" xr:uid="{9CF8D4D5-08E1-48AF-80B5-F922E8317DB6}"/>
    <dataValidation type="list" imeMode="halfAlpha" allowBlank="1" showInputMessage="1" showErrorMessage="1" error="リストから選択してください" sqref="I193:M193" xr:uid="{DE95F218-9E1E-4CD2-A6A7-A2885A9FDE71}">
      <formula1>"有,無,　"</formula1>
    </dataValidation>
    <dataValidation type="date" imeMode="halfAlpha" allowBlank="1" showInputMessage="1" showErrorMessage="1" error="有効な日付を入力してください" sqref="N193:Q193" xr:uid="{D58F7C61-6A9E-474E-8FE4-19094D460308}">
      <formula1>92</formula1>
      <formula2>73415</formula2>
    </dataValidation>
    <dataValidation type="list" imeMode="halfAlpha" allowBlank="1" showInputMessage="1" showErrorMessage="1" error="リストから選択してください" sqref="I194:M194" xr:uid="{594DD349-DE30-465B-9C87-840651A6C9A3}">
      <formula1>"有,無,　"</formula1>
    </dataValidation>
    <dataValidation type="date" imeMode="halfAlpha" allowBlank="1" showInputMessage="1" showErrorMessage="1" error="有効な日付を入力してください" sqref="N194:Q194" xr:uid="{E0F26641-2CAB-42D8-B4BA-B6D79BE5B309}">
      <formula1>92</formula1>
      <formula2>73415</formula2>
    </dataValidation>
    <dataValidation type="whole" imeMode="halfAlpha" allowBlank="1" showInputMessage="1" showErrorMessage="1" error="有効な数字を入力してください" sqref="K202:O202" xr:uid="{7BB7A9D7-08EE-4649-B1FD-8B9C74548966}">
      <formula1>0</formula1>
      <formula2>9999999999</formula2>
    </dataValidation>
    <dataValidation type="whole" imeMode="halfAlpha" allowBlank="1" showInputMessage="1" showErrorMessage="1" error="有効な数字を入力してください" sqref="P202:S202" xr:uid="{14D36C83-3785-491C-AEEF-EBA00616388B}">
      <formula1>0</formula1>
      <formula2>9999999999</formula2>
    </dataValidation>
    <dataValidation type="whole" imeMode="halfAlpha" allowBlank="1" showInputMessage="1" showErrorMessage="1" error="有効な数字を入力してください" sqref="K203:O203" xr:uid="{29558EEE-913D-4437-9F32-9765F5C7B383}">
      <formula1>0</formula1>
      <formula2>9999999999</formula2>
    </dataValidation>
    <dataValidation type="whole" imeMode="halfAlpha" allowBlank="1" showInputMessage="1" showErrorMessage="1" error="有効な数字を入力してください" sqref="P203:S203" xr:uid="{0D7AEB9E-1625-4DB4-AF45-21003D2EA8D8}">
      <formula1>0</formula1>
      <formula2>9999999999</formula2>
    </dataValidation>
    <dataValidation type="whole" imeMode="halfAlpha" allowBlank="1" showInputMessage="1" showErrorMessage="1" error="有効な数字を入力してください" sqref="K204:O204" xr:uid="{82A64D19-3E70-4BDF-ADC5-627122E39111}">
      <formula1>0</formula1>
      <formula2>9999999999</formula2>
    </dataValidation>
    <dataValidation type="whole" imeMode="halfAlpha" allowBlank="1" showInputMessage="1" showErrorMessage="1" error="有効な数字を入力してください" sqref="P204:S204" xr:uid="{60C5EB30-2DD1-405B-9890-C8983160D280}">
      <formula1>0</formula1>
      <formula2>9999999999</formula2>
    </dataValidation>
    <dataValidation type="whole" imeMode="halfAlpha" allowBlank="1" showInputMessage="1" showErrorMessage="1" error="有効な数字を入力してください" sqref="K205:O205" xr:uid="{BE94277B-09EB-4674-B287-1307BE8588F5}">
      <formula1>0</formula1>
      <formula2>9999999999</formula2>
    </dataValidation>
    <dataValidation type="whole" imeMode="halfAlpha" allowBlank="1" showInputMessage="1" showErrorMessage="1" error="有効な数字を入力してください" sqref="P205:S205" xr:uid="{29BFC429-B5D2-4C48-8181-10F72F55F696}">
      <formula1>0</formula1>
      <formula2>9999999999</formula2>
    </dataValidation>
    <dataValidation type="whole" imeMode="halfAlpha" allowBlank="1" showInputMessage="1" showErrorMessage="1" error="有効な数字を入力してください" sqref="K206:O206" xr:uid="{E33F6AAC-0274-436F-B4D1-51BF27F87E4C}">
      <formula1>0</formula1>
      <formula2>9999999999</formula2>
    </dataValidation>
    <dataValidation type="whole" imeMode="halfAlpha" allowBlank="1" showInputMessage="1" showErrorMessage="1" error="有効な数字を入力してください" sqref="P206:S206" xr:uid="{DF4937D7-55CD-4F0F-8613-DFC4E508D8B7}">
      <formula1>0</formula1>
      <formula2>9999999999</formula2>
    </dataValidation>
    <dataValidation type="whole" imeMode="halfAlpha" allowBlank="1" showInputMessage="1" showErrorMessage="1" error="有効な数字を入力してください" sqref="K207:O207" xr:uid="{504E196B-B2C0-42B4-8DD1-826A31E32DC9}">
      <formula1>0</formula1>
      <formula2>9999999999</formula2>
    </dataValidation>
    <dataValidation type="whole" imeMode="halfAlpha" allowBlank="1" showInputMessage="1" showErrorMessage="1" error="有効な数字を入力してください" sqref="P207:S207" xr:uid="{1410844D-6AAF-4DE4-851A-764C0777A0DE}">
      <formula1>0</formula1>
      <formula2>9999999999</formula2>
    </dataValidation>
    <dataValidation type="whole" imeMode="halfAlpha" allowBlank="1" showInputMessage="1" showErrorMessage="1" error="有効な数字を入力してください" sqref="K208:O208" xr:uid="{C16BC347-EDBF-4ED4-B2E2-6CB471002539}">
      <formula1>0</formula1>
      <formula2>9999999999</formula2>
    </dataValidation>
    <dataValidation type="whole" imeMode="halfAlpha" allowBlank="1" showInputMessage="1" showErrorMessage="1" error="有効な数字を入力してください" sqref="P208:S208" xr:uid="{E74BE10D-6D18-43AA-B569-E939A539B42E}">
      <formula1>0</formula1>
      <formula2>9999999999</formula2>
    </dataValidation>
    <dataValidation type="whole" imeMode="halfAlpha" allowBlank="1" showInputMessage="1" showErrorMessage="1" error="有効な数字を入力してください" sqref="K209:O209" xr:uid="{DDE5E269-59DA-41FA-B474-63804CDB5F76}">
      <formula1>0</formula1>
      <formula2>9999999999</formula2>
    </dataValidation>
    <dataValidation type="whole" imeMode="halfAlpha" allowBlank="1" showInputMessage="1" showErrorMessage="1" error="有効な数字を入力してください" sqref="P209:S209" xr:uid="{1E6E8EE5-F337-46FD-AB1D-D155C9DF1E1C}">
      <formula1>0</formula1>
      <formula2>9999999999</formula2>
    </dataValidation>
    <dataValidation type="whole" imeMode="halfAlpha" allowBlank="1" showInputMessage="1" showErrorMessage="1" error="有効な数字を入力してください" sqref="K210:O210" xr:uid="{BD1E58B4-5AB6-4F07-B988-523D73FA8A64}">
      <formula1>0</formula1>
      <formula2>9999999999</formula2>
    </dataValidation>
    <dataValidation type="whole" imeMode="halfAlpha" allowBlank="1" showInputMessage="1" showErrorMessage="1" error="有効な数字を入力してください" sqref="P210:S210" xr:uid="{A967B075-1292-4D68-ABA3-C1F4CEFC1043}">
      <formula1>0</formula1>
      <formula2>9999999999</formula2>
    </dataValidation>
    <dataValidation type="whole" imeMode="halfAlpha" allowBlank="1" showInputMessage="1" showErrorMessage="1" error="有効な数字を入力してください" sqref="K211:O211" xr:uid="{843C753D-C7EA-47C9-A7F9-3C9DC8E36FEF}">
      <formula1>0</formula1>
      <formula2>9999999999</formula2>
    </dataValidation>
    <dataValidation type="whole" imeMode="halfAlpha" allowBlank="1" showInputMessage="1" showErrorMessage="1" error="有効な数字を入力してください" sqref="P211:S211" xr:uid="{384AD8B4-D406-4130-8850-BEA3798EC65A}">
      <formula1>0</formula1>
      <formula2>9999999999</formula2>
    </dataValidation>
    <dataValidation type="whole" imeMode="halfAlpha" allowBlank="1" showInputMessage="1" showErrorMessage="1" error="有効な数字を入力してください" sqref="K212:O212" xr:uid="{E146475A-5E4C-4A33-89DE-897C95199D3D}">
      <formula1>0</formula1>
      <formula2>9999999999</formula2>
    </dataValidation>
    <dataValidation type="whole" imeMode="halfAlpha" allowBlank="1" showInputMessage="1" showErrorMessage="1" error="有効な数字を入力してください" sqref="P212:S212" xr:uid="{9B58A253-0F8E-481C-8D1F-54EDFCE1EDC8}">
      <formula1>0</formula1>
      <formula2>9999999999</formula2>
    </dataValidation>
    <dataValidation type="whole" imeMode="halfAlpha" allowBlank="1" showInputMessage="1" showErrorMessage="1" error="有効な数字を入力してください" sqref="K213:O213" xr:uid="{54CEDC88-A9DD-481C-81A8-EFF6BD310EF0}">
      <formula1>0</formula1>
      <formula2>9999999999</formula2>
    </dataValidation>
    <dataValidation type="whole" imeMode="halfAlpha" allowBlank="1" showInputMessage="1" showErrorMessage="1" error="有効な数字を入力してください" sqref="P213:S213" xr:uid="{A087D0AB-C4C4-4352-80A8-E2EBA4800090}">
      <formula1>0</formula1>
      <formula2>9999999999</formula2>
    </dataValidation>
    <dataValidation type="whole" imeMode="halfAlpha" allowBlank="1" showInputMessage="1" showErrorMessage="1" error="有効な数字を入力してください" sqref="K214:O214" xr:uid="{0EE7910E-0FDF-4FBA-BF7D-5A991CE82C55}">
      <formula1>0</formula1>
      <formula2>9999999999</formula2>
    </dataValidation>
    <dataValidation type="whole" imeMode="halfAlpha" allowBlank="1" showInputMessage="1" showErrorMessage="1" error="有効な数字を入力してください" sqref="P214:S214" xr:uid="{C775B9DD-2864-41B4-B818-4958AA79A669}">
      <formula1>0</formula1>
      <formula2>9999999999</formula2>
    </dataValidation>
    <dataValidation type="whole" imeMode="halfAlpha" allowBlank="1" showInputMessage="1" showErrorMessage="1" error="有効な数字を入力してください" sqref="K215:O215" xr:uid="{872FB2AE-6770-4454-B220-B4C73EFE6FF2}">
      <formula1>0</formula1>
      <formula2>9999999999</formula2>
    </dataValidation>
    <dataValidation type="whole" imeMode="halfAlpha" allowBlank="1" showInputMessage="1" showErrorMessage="1" error="有効な数字を入力してください" sqref="P215:S215" xr:uid="{33B0523A-2F6A-45E6-B439-9DE62D879F18}">
      <formula1>0</formula1>
      <formula2>9999999999</formula2>
    </dataValidation>
    <dataValidation type="whole" imeMode="halfAlpha" allowBlank="1" showInputMessage="1" showErrorMessage="1" error="有効な数字を入力してください" sqref="K216:O216" xr:uid="{D085A177-FA01-4978-8511-CA325A999E18}">
      <formula1>0</formula1>
      <formula2>9999999999</formula2>
    </dataValidation>
    <dataValidation type="whole" imeMode="halfAlpha" allowBlank="1" showInputMessage="1" showErrorMessage="1" error="有効な数字を入力してください" sqref="P216:S216" xr:uid="{45279E2E-520F-4CD1-9A3C-0BF693465D45}">
      <formula1>0</formula1>
      <formula2>9999999999</formula2>
    </dataValidation>
    <dataValidation type="whole" imeMode="halfAlpha" allowBlank="1" showInputMessage="1" showErrorMessage="1" error="有効な数字を入力してください" sqref="K217:O217" xr:uid="{5B3FAB3E-6277-466F-8B1D-2ACE6FD9C679}">
      <formula1>0</formula1>
      <formula2>9999999999</formula2>
    </dataValidation>
    <dataValidation type="whole" imeMode="halfAlpha" allowBlank="1" showInputMessage="1" showErrorMessage="1" error="有効な数字を入力してください" sqref="P217:S217" xr:uid="{0752F382-3999-42D0-836D-C75A777C09EA}">
      <formula1>0</formula1>
      <formula2>9999999999</formula2>
    </dataValidation>
    <dataValidation type="whole" imeMode="halfAlpha" allowBlank="1" showInputMessage="1" showErrorMessage="1" error="有効な数字を入力してください" sqref="K218:O218" xr:uid="{31C895F3-D496-49CA-92EE-F5A8469B8A9E}">
      <formula1>0</formula1>
      <formula2>9999999999</formula2>
    </dataValidation>
    <dataValidation type="whole" imeMode="halfAlpha" allowBlank="1" showInputMessage="1" showErrorMessage="1" error="有効な数字を入力してください" sqref="P218:S218" xr:uid="{75380D90-A3AE-49E7-8991-29D54EA30F86}">
      <formula1>0</formula1>
      <formula2>9999999999</formula2>
    </dataValidation>
    <dataValidation type="whole" imeMode="halfAlpha" allowBlank="1" showInputMessage="1" showErrorMessage="1" error="有効な数字を入力してください" sqref="K219:O219" xr:uid="{E5D4AEC4-25FD-4A15-A45C-AD2F44371ACB}">
      <formula1>0</formula1>
      <formula2>9999999999</formula2>
    </dataValidation>
    <dataValidation type="whole" imeMode="halfAlpha" allowBlank="1" showInputMessage="1" showErrorMessage="1" error="有効な数字を入力してください" sqref="P219:S219" xr:uid="{1B19FBF6-0981-4F96-9386-34E7E9F60DBB}">
      <formula1>0</formula1>
      <formula2>9999999999</formula2>
    </dataValidation>
    <dataValidation type="whole" imeMode="halfAlpha" allowBlank="1" showInputMessage="1" showErrorMessage="1" error="有効な数字を入力してください" sqref="K220:O220" xr:uid="{E397F4AD-78B0-47FD-8F44-B05C9850FE32}">
      <formula1>0</formula1>
      <formula2>9999999999</formula2>
    </dataValidation>
    <dataValidation type="whole" imeMode="halfAlpha" allowBlank="1" showInputMessage="1" showErrorMessage="1" error="有効な数字を入力してください" sqref="P220:S220" xr:uid="{B70243B9-3ED8-42ED-861F-A7F9FD8D0C4B}">
      <formula1>0</formula1>
      <formula2>9999999999</formula2>
    </dataValidation>
    <dataValidation type="whole" imeMode="halfAlpha" allowBlank="1" showInputMessage="1" showErrorMessage="1" error="有効な数字を入力してください" sqref="K221:O221" xr:uid="{CF112843-05B7-46B2-8390-E884EBF58C6D}">
      <formula1>0</formula1>
      <formula2>9999999999</formula2>
    </dataValidation>
    <dataValidation type="whole" imeMode="halfAlpha" allowBlank="1" showInputMessage="1" showErrorMessage="1" error="有効な数字を入力してください" sqref="P221:S221" xr:uid="{8D8D37C5-30C7-4EF3-BFF3-2C59C2F68343}">
      <formula1>0</formula1>
      <formula2>9999999999</formula2>
    </dataValidation>
    <dataValidation type="whole" imeMode="halfAlpha" allowBlank="1" showInputMessage="1" showErrorMessage="1" error="有効な数字を入力してください" sqref="K222:O222" xr:uid="{76D954E2-7351-4C2D-93EE-B2EDA5BC4C7D}">
      <formula1>0</formula1>
      <formula2>9999999999</formula2>
    </dataValidation>
    <dataValidation type="whole" imeMode="halfAlpha" allowBlank="1" showInputMessage="1" showErrorMessage="1" error="有効な数字を入力してください" sqref="P222:S222" xr:uid="{C4EDB9DA-14CE-4AD8-B163-2D956D592692}">
      <formula1>0</formula1>
      <formula2>9999999999</formula2>
    </dataValidation>
    <dataValidation type="list" imeMode="halfAlpha" allowBlank="1" showInputMessage="1" showErrorMessage="1" error="リストから選択してください" sqref="I230:M230" xr:uid="{EC8FA8AA-DB4E-40DA-B42F-C9DD4E7959D0}">
      <formula1>許可コード</formula1>
    </dataValidation>
    <dataValidation type="date" imeMode="halfAlpha" allowBlank="1" showInputMessage="1" showErrorMessage="1" error="有効な日付を入力してください" sqref="I232:M232" xr:uid="{2C3E0940-1E02-4EEF-9AAB-4BD9930D1FEE}">
      <formula1>92</formula1>
      <formula2>73415</formula2>
    </dataValidation>
    <dataValidation type="date" imeMode="halfAlpha" allowBlank="1" showInputMessage="1" showErrorMessage="1" error="有効な日付を入力してください" sqref="O232:R232" xr:uid="{6A8CE0D2-A5E6-4C9E-8D15-A8582AA26303}">
      <formula1>92</formula1>
      <formula2>73415</formula2>
    </dataValidation>
    <dataValidation type="date" imeMode="halfAlpha" allowBlank="1" showInputMessage="1" showErrorMessage="1" error="有効な日付を入力してください" sqref="I234:M234" xr:uid="{E00E21F3-4D00-413D-B04E-B22A595FBF49}">
      <formula1>92</formula1>
      <formula2>73415</formula2>
    </dataValidation>
    <dataValidation type="list" imeMode="halfAlpha" allowBlank="1" showInputMessage="1" showErrorMessage="1" error="リストから選択してください" sqref="H240:I240" xr:uid="{67E4D6C0-21D4-4510-86C2-BA83EE785DE3}">
      <formula1>"①,②,③,　"</formula1>
    </dataValidation>
    <dataValidation type="list" imeMode="halfAlpha" allowBlank="1" showInputMessage="1" showErrorMessage="1" error="リストから選択してください" sqref="J240" xr:uid="{5B9592B6-D522-4491-8788-69E64BF05C17}">
      <formula1>"一般,特定,　"</formula1>
    </dataValidation>
    <dataValidation type="whole" imeMode="halfAlpha" allowBlank="1" showInputMessage="1" showErrorMessage="1" error="有効な数字を入力してください" sqref="K240:M240" xr:uid="{AB2773BC-6DFE-4431-AC43-6BE4B236CEC5}">
      <formula1>-9999999999</formula1>
      <formula2>9999999999</formula2>
    </dataValidation>
    <dataValidation type="whole" imeMode="halfAlpha" allowBlank="1" showInputMessage="1" showErrorMessage="1" error="有効な数字を入力してください" sqref="N240" xr:uid="{85E14490-9161-46E9-B108-47A205D3C006}">
      <formula1>0</formula1>
      <formula2>9999999999</formula2>
    </dataValidation>
    <dataValidation type="whole" imeMode="halfAlpha" allowBlank="1" showInputMessage="1" showErrorMessage="1" error="有効な数字を入力してください" sqref="O240" xr:uid="{F6116409-C3B1-4333-818F-0DD7A2E63DEC}">
      <formula1>0</formula1>
      <formula2>9999999999</formula2>
    </dataValidation>
    <dataValidation type="whole" imeMode="halfAlpha" allowBlank="1" showInputMessage="1" showErrorMessage="1" error="有効な数字を入力してください" sqref="P240" xr:uid="{9166D1F0-61B1-49A0-846A-DE122F60E3C8}">
      <formula1>0</formula1>
      <formula2>9999999999</formula2>
    </dataValidation>
    <dataValidation type="whole" imeMode="halfAlpha" allowBlank="1" showInputMessage="1" showErrorMessage="1" error="有効な数字を入力してください" sqref="Q240:S240" xr:uid="{43C00CD0-F723-4B1A-98CA-1F1D0F7BD3B4}">
      <formula1>-9999999999</formula1>
      <formula2>9999999999</formula2>
    </dataValidation>
    <dataValidation type="list" imeMode="halfAlpha" allowBlank="1" showInputMessage="1" showErrorMessage="1" error="リストから選択してください" sqref="H241:I241" xr:uid="{7A462BC0-AD65-485F-8F42-3EC9285E53C6}">
      <formula1>"①,②,③,　"</formula1>
    </dataValidation>
    <dataValidation type="list" imeMode="halfAlpha" allowBlank="1" showInputMessage="1" showErrorMessage="1" error="リストから選択してください" sqref="J241" xr:uid="{17C25A5F-F096-48AE-A3EF-E69B1FC981BE}">
      <formula1>"一般,特定,　"</formula1>
    </dataValidation>
    <dataValidation type="whole" imeMode="halfAlpha" allowBlank="1" showInputMessage="1" showErrorMessage="1" error="有効な数字を入力してください" sqref="K241:M241" xr:uid="{BD748966-C456-44CE-9676-2EF27AC9EE2D}">
      <formula1>-9999999999</formula1>
      <formula2>9999999999</formula2>
    </dataValidation>
    <dataValidation type="whole" imeMode="halfAlpha" allowBlank="1" showInputMessage="1" showErrorMessage="1" error="有効な数字を入力してください" sqref="N241" xr:uid="{3C86E5F0-CC1F-4869-9C30-29434F532CE4}">
      <formula1>0</formula1>
      <formula2>9999999999</formula2>
    </dataValidation>
    <dataValidation type="whole" imeMode="halfAlpha" allowBlank="1" showInputMessage="1" showErrorMessage="1" error="有効な数字を入力してください" sqref="O241" xr:uid="{4BA40C72-54A9-4039-A0A4-8CF460C32C4A}">
      <formula1>0</formula1>
      <formula2>9999999999</formula2>
    </dataValidation>
    <dataValidation type="whole" imeMode="halfAlpha" allowBlank="1" showInputMessage="1" showErrorMessage="1" error="有効な数字を入力してください" sqref="P241" xr:uid="{18DE7A8C-1389-4B93-8DD9-CFAAD3D5A4E4}">
      <formula1>0</formula1>
      <formula2>9999999999</formula2>
    </dataValidation>
    <dataValidation type="whole" imeMode="halfAlpha" allowBlank="1" showInputMessage="1" showErrorMessage="1" error="有効な数字を入力してください" sqref="Q241:S241" xr:uid="{C0F02F8E-0ECF-4667-8AA2-65AAB2D0FB6F}">
      <formula1>-9999999999</formula1>
      <formula2>9999999999</formula2>
    </dataValidation>
    <dataValidation type="list" imeMode="halfAlpha" allowBlank="1" showInputMessage="1" showErrorMessage="1" error="リストから選択してください" sqref="H242:I242" xr:uid="{45D951A3-0DB4-4A5B-955C-DA33C8E23FED}">
      <formula1>"①,②,③,　"</formula1>
    </dataValidation>
    <dataValidation type="list" imeMode="halfAlpha" allowBlank="1" showInputMessage="1" showErrorMessage="1" error="リストから選択してください" sqref="J242" xr:uid="{271BC730-90C1-4985-9223-E1F2CC187610}">
      <formula1>"一般,特定,　"</formula1>
    </dataValidation>
    <dataValidation type="whole" imeMode="halfAlpha" allowBlank="1" showInputMessage="1" showErrorMessage="1" error="有効な数字を入力してください" sqref="K242:M242" xr:uid="{B56D13C7-1320-4CC4-9100-147E31C4D6E3}">
      <formula1>-9999999999</formula1>
      <formula2>9999999999</formula2>
    </dataValidation>
    <dataValidation type="whole" imeMode="halfAlpha" allowBlank="1" showInputMessage="1" showErrorMessage="1" error="有効な数字を入力してください" sqref="N242" xr:uid="{4243CF17-04A3-42FD-9CF2-0796AB6B9F11}">
      <formula1>0</formula1>
      <formula2>9999999999</formula2>
    </dataValidation>
    <dataValidation type="whole" imeMode="halfAlpha" allowBlank="1" showInputMessage="1" showErrorMessage="1" error="有効な数字を入力してください" sqref="O242" xr:uid="{96FCBF65-7301-4FCC-B16D-47A8B937481E}">
      <formula1>0</formula1>
      <formula2>9999999999</formula2>
    </dataValidation>
    <dataValidation type="whole" imeMode="halfAlpha" allowBlank="1" showInputMessage="1" showErrorMessage="1" error="有効な数字を入力してください" sqref="P242" xr:uid="{EDC4D363-FE28-436F-9EA1-2E632FE0E0FF}">
      <formula1>0</formula1>
      <formula2>9999999999</formula2>
    </dataValidation>
    <dataValidation type="whole" imeMode="halfAlpha" allowBlank="1" showInputMessage="1" showErrorMessage="1" error="有効な数字を入力してください" sqref="Q242:S242" xr:uid="{EC62B185-AA77-40DA-ACDE-87FCBFDD29AE}">
      <formula1>-9999999999</formula1>
      <formula2>9999999999</formula2>
    </dataValidation>
    <dataValidation type="list" imeMode="halfAlpha" allowBlank="1" showInputMessage="1" showErrorMessage="1" error="リストから選択してください" sqref="H243:I243" xr:uid="{6D504595-E509-48C1-B60F-F81B7BEBC48D}">
      <formula1>"①,②,③,　"</formula1>
    </dataValidation>
    <dataValidation type="list" imeMode="halfAlpha" allowBlank="1" showInputMessage="1" showErrorMessage="1" error="リストから選択してください" sqref="J243" xr:uid="{D7041259-D1CF-41F7-841A-8C885DC10B88}">
      <formula1>"一般,特定,　"</formula1>
    </dataValidation>
    <dataValidation type="whole" imeMode="halfAlpha" allowBlank="1" showInputMessage="1" showErrorMessage="1" error="有効な数字を入力してください" sqref="K243:M243" xr:uid="{AA9535C2-6BE2-4C10-80C5-D461EB455658}">
      <formula1>-9999999999</formula1>
      <formula2>9999999999</formula2>
    </dataValidation>
    <dataValidation type="whole" imeMode="halfAlpha" allowBlank="1" showInputMessage="1" showErrorMessage="1" error="有効な数字を入力してください" sqref="N243" xr:uid="{7902EA7B-B2A5-4601-9B38-3BCCC79DCAC9}">
      <formula1>0</formula1>
      <formula2>9999999999</formula2>
    </dataValidation>
    <dataValidation type="whole" imeMode="halfAlpha" allowBlank="1" showInputMessage="1" showErrorMessage="1" error="有効な数字を入力してください" sqref="O243" xr:uid="{577E8AB7-AE03-482A-BAC1-485D747303DD}">
      <formula1>0</formula1>
      <formula2>9999999999</formula2>
    </dataValidation>
    <dataValidation type="whole" imeMode="halfAlpha" allowBlank="1" showInputMessage="1" showErrorMessage="1" error="有効な数字を入力してください" sqref="P243" xr:uid="{35F3451C-40AF-4B9F-BE40-B8A69F3BC200}">
      <formula1>0</formula1>
      <formula2>9999999999</formula2>
    </dataValidation>
    <dataValidation type="whole" imeMode="halfAlpha" allowBlank="1" showInputMessage="1" showErrorMessage="1" error="有効な数字を入力してください" sqref="Q243:S243" xr:uid="{2970C8A1-6975-457C-8D34-5B48637E8780}">
      <formula1>-9999999999</formula1>
      <formula2>9999999999</formula2>
    </dataValidation>
    <dataValidation type="list" imeMode="halfAlpha" allowBlank="1" showInputMessage="1" showErrorMessage="1" error="リストから選択してください" sqref="H244:I244" xr:uid="{7E82B7C4-2291-49B2-9F80-F740DE54980E}">
      <formula1>"①,②,③,　"</formula1>
    </dataValidation>
    <dataValidation type="list" imeMode="halfAlpha" allowBlank="1" showInputMessage="1" showErrorMessage="1" error="リストから選択してください" sqref="J244" xr:uid="{0EF617C8-BA4B-4E4B-BA42-47110571EDDF}">
      <formula1>"一般,特定,　"</formula1>
    </dataValidation>
    <dataValidation type="whole" imeMode="halfAlpha" allowBlank="1" showInputMessage="1" showErrorMessage="1" error="有効な数字を入力してください" sqref="K244:M244" xr:uid="{E4CA0BDB-6230-4521-BF3C-333187684B5A}">
      <formula1>-9999999999</formula1>
      <formula2>9999999999</formula2>
    </dataValidation>
    <dataValidation type="whole" imeMode="halfAlpha" allowBlank="1" showInputMessage="1" showErrorMessage="1" error="有効な数字を入力してください" sqref="N244" xr:uid="{FBE8520D-9B4A-42A5-AC8C-CE2AC8D50676}">
      <formula1>0</formula1>
      <formula2>9999999999</formula2>
    </dataValidation>
    <dataValidation type="whole" imeMode="halfAlpha" allowBlank="1" showInputMessage="1" showErrorMessage="1" error="有効な数字を入力してください" sqref="O244" xr:uid="{6B7BD969-297C-43F4-A110-390C7CFEA6D2}">
      <formula1>0</formula1>
      <formula2>9999999999</formula2>
    </dataValidation>
    <dataValidation type="whole" imeMode="halfAlpha" allowBlank="1" showInputMessage="1" showErrorMessage="1" error="有効な数字を入力してください" sqref="P244" xr:uid="{59A9926E-3D0E-4E72-B117-1BEFE4CAF4DE}">
      <formula1>0</formula1>
      <formula2>9999999999</formula2>
    </dataValidation>
    <dataValidation type="whole" imeMode="halfAlpha" allowBlank="1" showInputMessage="1" showErrorMessage="1" error="有効な数字を入力してください" sqref="Q244:S244" xr:uid="{04EBE2E2-FAB4-42E5-B5C9-A5EA21D69603}">
      <formula1>-9999999999</formula1>
      <formula2>9999999999</formula2>
    </dataValidation>
    <dataValidation type="list" imeMode="halfAlpha" allowBlank="1" showInputMessage="1" showErrorMessage="1" error="リストから選択してください" sqref="H245:I245" xr:uid="{4278EC00-4402-46D5-BA35-1E220A661593}">
      <formula1>"①,②,③,　"</formula1>
    </dataValidation>
    <dataValidation type="list" imeMode="halfAlpha" allowBlank="1" showInputMessage="1" showErrorMessage="1" error="リストから選択してください" sqref="J245" xr:uid="{E05425C9-8C1C-4264-828D-47742C9EA714}">
      <formula1>"一般,特定,　"</formula1>
    </dataValidation>
    <dataValidation type="whole" imeMode="halfAlpha" allowBlank="1" showInputMessage="1" showErrorMessage="1" error="有効な数字を入力してください" sqref="K245:M245" xr:uid="{ECBE9D1D-E01F-46FA-B6F5-AEEC9A200F4D}">
      <formula1>-9999999999</formula1>
      <formula2>9999999999</formula2>
    </dataValidation>
    <dataValidation type="whole" imeMode="halfAlpha" allowBlank="1" showInputMessage="1" showErrorMessage="1" error="有効な数字を入力してください" sqref="N245" xr:uid="{65CE8077-3038-4A6A-8F76-31EDFDCE1395}">
      <formula1>0</formula1>
      <formula2>9999999999</formula2>
    </dataValidation>
    <dataValidation type="whole" imeMode="halfAlpha" allowBlank="1" showInputMessage="1" showErrorMessage="1" error="有効な数字を入力してください" sqref="O245" xr:uid="{82B3E3B4-600F-47E3-BE0A-4FBDE23CBC91}">
      <formula1>0</formula1>
      <formula2>9999999999</formula2>
    </dataValidation>
    <dataValidation type="whole" imeMode="halfAlpha" allowBlank="1" showInputMessage="1" showErrorMessage="1" error="有効な数字を入力してください" sqref="P245" xr:uid="{368A4A6F-2855-4FD1-BA6E-29BA149A529A}">
      <formula1>0</formula1>
      <formula2>9999999999</formula2>
    </dataValidation>
    <dataValidation type="whole" imeMode="halfAlpha" allowBlank="1" showInputMessage="1" showErrorMessage="1" error="有効な数字を入力してください" sqref="Q245:S245" xr:uid="{CEA3A1E0-4883-4E0B-89DA-7C1AF0CB4B0C}">
      <formula1>-9999999999</formula1>
      <formula2>9999999999</formula2>
    </dataValidation>
    <dataValidation type="list" imeMode="halfAlpha" allowBlank="1" showInputMessage="1" showErrorMessage="1" error="リストから選択してください" sqref="H246:I246" xr:uid="{D10C9D4C-1B00-4175-8B9F-DD114BC94734}">
      <formula1>"①,②,③,　"</formula1>
    </dataValidation>
    <dataValidation type="list" imeMode="halfAlpha" allowBlank="1" showInputMessage="1" showErrorMessage="1" error="リストから選択してください" sqref="J246" xr:uid="{0C104036-B462-4BF5-92B2-961CA70707FA}">
      <formula1>"一般,特定,　"</formula1>
    </dataValidation>
    <dataValidation type="whole" imeMode="halfAlpha" allowBlank="1" showInputMessage="1" showErrorMessage="1" error="有効な数字を入力してください" sqref="K246:M246" xr:uid="{506228FF-789B-4D3E-BEB1-217F2AF69520}">
      <formula1>-9999999999</formula1>
      <formula2>9999999999</formula2>
    </dataValidation>
    <dataValidation type="whole" imeMode="halfAlpha" allowBlank="1" showInputMessage="1" showErrorMessage="1" error="有効な数字を入力してください" sqref="N246" xr:uid="{FC6AE1B8-F02D-4F41-9CE4-4DAA72A41178}">
      <formula1>0</formula1>
      <formula2>9999999999</formula2>
    </dataValidation>
    <dataValidation type="whole" imeMode="halfAlpha" allowBlank="1" showInputMessage="1" showErrorMessage="1" error="有効な数字を入力してください" sqref="O246" xr:uid="{0B987A03-9E36-4B62-A003-1326F6C64FB3}">
      <formula1>0</formula1>
      <formula2>9999999999</formula2>
    </dataValidation>
    <dataValidation type="whole" imeMode="halfAlpha" allowBlank="1" showInputMessage="1" showErrorMessage="1" error="有効な数字を入力してください" sqref="P246" xr:uid="{6F850B2A-F480-4B8B-84A8-D754141245C0}">
      <formula1>0</formula1>
      <formula2>9999999999</formula2>
    </dataValidation>
    <dataValidation type="whole" imeMode="halfAlpha" allowBlank="1" showInputMessage="1" showErrorMessage="1" error="有効な数字を入力してください" sqref="Q246:S246" xr:uid="{36EB5CD6-CFE0-4F7A-B86E-FC7CF22077BB}">
      <formula1>-9999999999</formula1>
      <formula2>9999999999</formula2>
    </dataValidation>
    <dataValidation type="list" imeMode="halfAlpha" allowBlank="1" showInputMessage="1" showErrorMessage="1" error="リストから選択してください" sqref="H247:I247" xr:uid="{41A469CF-4CA0-4A4E-9CD0-7030979A5B2B}">
      <formula1>"①,②,③,　"</formula1>
    </dataValidation>
    <dataValidation type="list" imeMode="halfAlpha" allowBlank="1" showInputMessage="1" showErrorMessage="1" error="リストから選択してください" sqref="J247" xr:uid="{1A697E30-A229-4580-B001-4BB76B8D8363}">
      <formula1>"一般,特定,　"</formula1>
    </dataValidation>
    <dataValidation type="whole" imeMode="halfAlpha" allowBlank="1" showInputMessage="1" showErrorMessage="1" error="有効な数字を入力してください" sqref="K247:M247" xr:uid="{F83BDCDB-22C6-498E-A98F-48131DBD82F6}">
      <formula1>-9999999999</formula1>
      <formula2>9999999999</formula2>
    </dataValidation>
    <dataValidation type="whole" imeMode="halfAlpha" allowBlank="1" showInputMessage="1" showErrorMessage="1" error="有効な数字を入力してください" sqref="N247" xr:uid="{E78E0C0C-1938-4396-A93F-341086FE3DC2}">
      <formula1>0</formula1>
      <formula2>9999999999</formula2>
    </dataValidation>
    <dataValidation type="whole" imeMode="halfAlpha" allowBlank="1" showInputMessage="1" showErrorMessage="1" error="有効な数字を入力してください" sqref="O247" xr:uid="{A59FBB7F-941A-487F-9924-E94F6D9CF18B}">
      <formula1>0</formula1>
      <formula2>9999999999</formula2>
    </dataValidation>
    <dataValidation type="whole" imeMode="halfAlpha" allowBlank="1" showInputMessage="1" showErrorMessage="1" error="有効な数字を入力してください" sqref="P247" xr:uid="{37C8EBC4-FE31-4AE2-80EC-98157AD9E503}">
      <formula1>0</formula1>
      <formula2>9999999999</formula2>
    </dataValidation>
    <dataValidation type="whole" imeMode="halfAlpha" allowBlank="1" showInputMessage="1" showErrorMessage="1" error="有効な数字を入力してください" sqref="Q247:S247" xr:uid="{0557C023-178F-4E97-8AD2-9B3DE9139A23}">
      <formula1>-9999999999</formula1>
      <formula2>9999999999</formula2>
    </dataValidation>
    <dataValidation type="list" imeMode="halfAlpha" allowBlank="1" showInputMessage="1" showErrorMessage="1" error="リストから選択してください" sqref="H248:I248" xr:uid="{8F842EA8-F458-4D05-BD44-95016E45C0ED}">
      <formula1>"①,②,③,　"</formula1>
    </dataValidation>
    <dataValidation type="list" imeMode="halfAlpha" allowBlank="1" showInputMessage="1" showErrorMessage="1" error="リストから選択してください" sqref="J248" xr:uid="{3FEEF6A4-D041-4FA0-B5AE-C5AEBD18F8DA}">
      <formula1>"一般,特定,　"</formula1>
    </dataValidation>
    <dataValidation type="whole" imeMode="halfAlpha" allowBlank="1" showInputMessage="1" showErrorMessage="1" error="有効な数字を入力してください" sqref="K248:M248" xr:uid="{6DF87C72-90D9-4B14-9646-AD5F7633468C}">
      <formula1>-9999999999</formula1>
      <formula2>9999999999</formula2>
    </dataValidation>
    <dataValidation type="whole" imeMode="halfAlpha" allowBlank="1" showInputMessage="1" showErrorMessage="1" error="有効な数字を入力してください" sqref="N248" xr:uid="{F6A41004-8B38-4000-AD95-167E5EE1AC7C}">
      <formula1>0</formula1>
      <formula2>9999999999</formula2>
    </dataValidation>
    <dataValidation type="whole" imeMode="halfAlpha" allowBlank="1" showInputMessage="1" showErrorMessage="1" error="有効な数字を入力してください" sqref="O248" xr:uid="{27F28A33-C521-4CFE-9704-3E3EBDD2665A}">
      <formula1>0</formula1>
      <formula2>9999999999</formula2>
    </dataValidation>
    <dataValidation type="whole" imeMode="halfAlpha" allowBlank="1" showInputMessage="1" showErrorMessage="1" error="有効な数字を入力してください" sqref="P248" xr:uid="{F536E10F-E84E-4A55-AA46-4290AF1244DA}">
      <formula1>0</formula1>
      <formula2>9999999999</formula2>
    </dataValidation>
    <dataValidation type="whole" imeMode="halfAlpha" allowBlank="1" showInputMessage="1" showErrorMessage="1" error="有効な数字を入力してください" sqref="Q248:S248" xr:uid="{3BE30095-43D4-4AA9-9E16-09AD6D07ED59}">
      <formula1>-9999999999</formula1>
      <formula2>9999999999</formula2>
    </dataValidation>
    <dataValidation type="list" imeMode="halfAlpha" allowBlank="1" showInputMessage="1" showErrorMessage="1" error="リストから選択してください" sqref="H249:I249" xr:uid="{BA54FC9F-6058-40EB-9CBB-87653EEDC245}">
      <formula1>"①,②,③,　"</formula1>
    </dataValidation>
    <dataValidation type="list" imeMode="halfAlpha" allowBlank="1" showInputMessage="1" showErrorMessage="1" error="リストから選択してください" sqref="J249" xr:uid="{AE1841A1-EEE0-41BF-8CC3-6F84F2AA3E94}">
      <formula1>"一般,特定,　"</formula1>
    </dataValidation>
    <dataValidation type="whole" imeMode="halfAlpha" allowBlank="1" showInputMessage="1" showErrorMessage="1" error="有効な数字を入力してください" sqref="K249:M249" xr:uid="{9A2F5B17-02AC-43C4-9104-7CC050586864}">
      <formula1>-9999999999</formula1>
      <formula2>9999999999</formula2>
    </dataValidation>
    <dataValidation type="whole" imeMode="halfAlpha" allowBlank="1" showInputMessage="1" showErrorMessage="1" error="有効な数字を入力してください" sqref="N249" xr:uid="{0C83AC9D-3F04-487C-8D31-19FFCD6A74A3}">
      <formula1>0</formula1>
      <formula2>9999999999</formula2>
    </dataValidation>
    <dataValidation type="whole" imeMode="halfAlpha" allowBlank="1" showInputMessage="1" showErrorMessage="1" error="有効な数字を入力してください" sqref="O249" xr:uid="{EF3799B0-01C1-408C-90B1-CF52CBE92F91}">
      <formula1>0</formula1>
      <formula2>9999999999</formula2>
    </dataValidation>
    <dataValidation type="whole" imeMode="halfAlpha" allowBlank="1" showInputMessage="1" showErrorMessage="1" error="有効な数字を入力してください" sqref="P249" xr:uid="{F6454ABC-57D8-4A63-90E4-8B3BB6A1C90F}">
      <formula1>0</formula1>
      <formula2>9999999999</formula2>
    </dataValidation>
    <dataValidation type="whole" imeMode="halfAlpha" allowBlank="1" showInputMessage="1" showErrorMessage="1" error="有効な数字を入力してください" sqref="Q249:S249" xr:uid="{EB70A3AD-092F-4EEB-B64D-7048B121CE1C}">
      <formula1>-9999999999</formula1>
      <formula2>9999999999</formula2>
    </dataValidation>
    <dataValidation type="list" imeMode="halfAlpha" allowBlank="1" showInputMessage="1" showErrorMessage="1" error="リストから選択してください" sqref="H250:I250" xr:uid="{A82171DA-C327-4BC8-9E3C-37DC1406EDAF}">
      <formula1>"①,②,③,　"</formula1>
    </dataValidation>
    <dataValidation type="list" imeMode="halfAlpha" allowBlank="1" showInputMessage="1" showErrorMessage="1" error="リストから選択してください" sqref="J250" xr:uid="{2007C99E-1ED2-432A-B03C-EDB11156DB6C}">
      <formula1>"一般,特定,　"</formula1>
    </dataValidation>
    <dataValidation type="whole" imeMode="halfAlpha" allowBlank="1" showInputMessage="1" showErrorMessage="1" error="有効な数字を入力してください" sqref="K250:M250" xr:uid="{5700F15C-6669-4DBC-8CAF-D6586A5F2BAB}">
      <formula1>-9999999999</formula1>
      <formula2>9999999999</formula2>
    </dataValidation>
    <dataValidation type="whole" imeMode="halfAlpha" allowBlank="1" showInputMessage="1" showErrorMessage="1" error="有効な数字を入力してください" sqref="N250" xr:uid="{9F0B3E4D-B1B1-4135-A276-E9EC48604E82}">
      <formula1>0</formula1>
      <formula2>9999999999</formula2>
    </dataValidation>
    <dataValidation type="whole" imeMode="halfAlpha" allowBlank="1" showInputMessage="1" showErrorMessage="1" error="有効な数字を入力してください" sqref="O250" xr:uid="{50CA7B22-4209-4CC4-BD88-4368DEF2D5D3}">
      <formula1>0</formula1>
      <formula2>9999999999</formula2>
    </dataValidation>
    <dataValidation type="whole" imeMode="halfAlpha" allowBlank="1" showInputMessage="1" showErrorMessage="1" error="有効な数字を入力してください" sqref="P250" xr:uid="{61528C22-D44B-47D3-8DD7-7590DEE590ED}">
      <formula1>0</formula1>
      <formula2>9999999999</formula2>
    </dataValidation>
    <dataValidation type="whole" imeMode="halfAlpha" allowBlank="1" showInputMessage="1" showErrorMessage="1" error="有効な数字を入力してください" sqref="Q250:S250" xr:uid="{586E63C3-329F-4008-9921-35DB0C86A402}">
      <formula1>-9999999999</formula1>
      <formula2>9999999999</formula2>
    </dataValidation>
    <dataValidation type="list" imeMode="halfAlpha" allowBlank="1" showInputMessage="1" showErrorMessage="1" error="リストから選択してください" sqref="H251:I251" xr:uid="{A2E808C9-B902-4AD9-B044-A78152CD5E3E}">
      <formula1>"①,②,③,　"</formula1>
    </dataValidation>
    <dataValidation type="list" imeMode="halfAlpha" allowBlank="1" showInputMessage="1" showErrorMessage="1" error="リストから選択してください" sqref="J251" xr:uid="{0B2ADE81-B36C-42AB-87CE-C7ED274E3B2F}">
      <formula1>"一般,特定,　"</formula1>
    </dataValidation>
    <dataValidation type="whole" imeMode="halfAlpha" allowBlank="1" showInputMessage="1" showErrorMessage="1" error="有効な数字を入力してください" sqref="K251:M251" xr:uid="{F0500CD1-55D5-4EA8-BDFE-44D1DE56B73E}">
      <formula1>-9999999999</formula1>
      <formula2>9999999999</formula2>
    </dataValidation>
    <dataValidation type="whole" imeMode="halfAlpha" allowBlank="1" showInputMessage="1" showErrorMessage="1" error="有効な数字を入力してください" sqref="N251" xr:uid="{2121FBC2-ADCD-4466-934C-5615CE3E29AF}">
      <formula1>0</formula1>
      <formula2>9999999999</formula2>
    </dataValidation>
    <dataValidation type="whole" imeMode="halfAlpha" allowBlank="1" showInputMessage="1" showErrorMessage="1" error="有効な数字を入力してください" sqref="O251" xr:uid="{BAD76702-E7DA-4E6F-8861-5D143F849C07}">
      <formula1>0</formula1>
      <formula2>9999999999</formula2>
    </dataValidation>
    <dataValidation type="whole" imeMode="halfAlpha" allowBlank="1" showInputMessage="1" showErrorMessage="1" error="有効な数字を入力してください" sqref="P251" xr:uid="{26750B0E-3CF5-4DD9-AC5E-77793BAB6E7D}">
      <formula1>0</formula1>
      <formula2>9999999999</formula2>
    </dataValidation>
    <dataValidation type="whole" imeMode="halfAlpha" allowBlank="1" showInputMessage="1" showErrorMessage="1" error="有効な数字を入力してください" sqref="Q251:S251" xr:uid="{2A17CAF2-B054-4487-A2D7-6188A6F272DD}">
      <formula1>-9999999999</formula1>
      <formula2>9999999999</formula2>
    </dataValidation>
    <dataValidation type="list" imeMode="halfAlpha" allowBlank="1" showInputMessage="1" showErrorMessage="1" error="リストから選択してください" sqref="H252:I252" xr:uid="{C920F68D-BB95-4064-8DE2-C6F251B7CFBF}">
      <formula1>"①,②,③,　"</formula1>
    </dataValidation>
    <dataValidation type="list" imeMode="halfAlpha" allowBlank="1" showInputMessage="1" showErrorMessage="1" error="リストから選択してください" sqref="J252" xr:uid="{A78F465C-44F1-466D-A8DA-CEF11B91B8F2}">
      <formula1>"一般,特定,　"</formula1>
    </dataValidation>
    <dataValidation type="whole" imeMode="halfAlpha" allowBlank="1" showInputMessage="1" showErrorMessage="1" error="有効な数字を入力してください" sqref="K252:M252" xr:uid="{A892C261-0F95-4397-A637-E90C13E99DE0}">
      <formula1>-9999999999</formula1>
      <formula2>9999999999</formula2>
    </dataValidation>
    <dataValidation type="whole" imeMode="halfAlpha" allowBlank="1" showInputMessage="1" showErrorMessage="1" error="有効な数字を入力してください" sqref="N252" xr:uid="{0FB81DF7-4A4B-478A-B409-9C42FBF5432A}">
      <formula1>0</formula1>
      <formula2>9999999999</formula2>
    </dataValidation>
    <dataValidation type="whole" imeMode="halfAlpha" allowBlank="1" showInputMessage="1" showErrorMessage="1" error="有効な数字を入力してください" sqref="O252" xr:uid="{3A6104E3-1C2C-4D08-90B1-E8343F48FE66}">
      <formula1>0</formula1>
      <formula2>9999999999</formula2>
    </dataValidation>
    <dataValidation type="whole" imeMode="halfAlpha" allowBlank="1" showInputMessage="1" showErrorMessage="1" error="有効な数字を入力してください" sqref="P252" xr:uid="{6D2C464F-D5A7-4253-A27B-82B875FB04F6}">
      <formula1>0</formula1>
      <formula2>9999999999</formula2>
    </dataValidation>
    <dataValidation type="whole" imeMode="halfAlpha" allowBlank="1" showInputMessage="1" showErrorMessage="1" error="有効な数字を入力してください" sqref="Q252:S252" xr:uid="{A1E896E4-EAD4-47C2-AE8A-AD41E59163BD}">
      <formula1>-9999999999</formula1>
      <formula2>9999999999</formula2>
    </dataValidation>
    <dataValidation type="list" imeMode="halfAlpha" allowBlank="1" showInputMessage="1" showErrorMessage="1" error="リストから選択してください" sqref="H253:I253" xr:uid="{94396E9E-FD7B-4372-906E-69F5B47AEE4A}">
      <formula1>"①,②,③,　"</formula1>
    </dataValidation>
    <dataValidation type="list" imeMode="halfAlpha" allowBlank="1" showInputMessage="1" showErrorMessage="1" error="リストから選択してください" sqref="J253" xr:uid="{BFDEE5F2-3D08-45D7-8942-C966FBAF57B6}">
      <formula1>"一般,特定,　"</formula1>
    </dataValidation>
    <dataValidation type="whole" imeMode="halfAlpha" allowBlank="1" showInputMessage="1" showErrorMessage="1" error="有効な数字を入力してください" sqref="K253:M253" xr:uid="{7DFDD6A3-D701-4211-B949-D0087E373277}">
      <formula1>-9999999999</formula1>
      <formula2>9999999999</formula2>
    </dataValidation>
    <dataValidation type="whole" imeMode="halfAlpha" allowBlank="1" showInputMessage="1" showErrorMessage="1" error="有効な数字を入力してください" sqref="N253" xr:uid="{92B0B13D-4F75-48BE-A1AC-523C9A82A2CC}">
      <formula1>0</formula1>
      <formula2>9999999999</formula2>
    </dataValidation>
    <dataValidation type="whole" imeMode="halfAlpha" allowBlank="1" showInputMessage="1" showErrorMessage="1" error="有効な数字を入力してください" sqref="O253" xr:uid="{8B52DA85-D051-4090-9C70-73CCEA65D8AB}">
      <formula1>0</formula1>
      <formula2>9999999999</formula2>
    </dataValidation>
    <dataValidation type="whole" imeMode="halfAlpha" allowBlank="1" showInputMessage="1" showErrorMessage="1" error="有効な数字を入力してください" sqref="P253" xr:uid="{E1575E2B-C4E1-475D-90FC-BDBB689879F8}">
      <formula1>0</formula1>
      <formula2>9999999999</formula2>
    </dataValidation>
    <dataValidation type="whole" imeMode="halfAlpha" allowBlank="1" showInputMessage="1" showErrorMessage="1" error="有効な数字を入力してください" sqref="Q253:S253" xr:uid="{D36DFAC4-7700-4872-ADF4-ED9641044755}">
      <formula1>-9999999999</formula1>
      <formula2>9999999999</formula2>
    </dataValidation>
    <dataValidation type="list" imeMode="halfAlpha" allowBlank="1" showInputMessage="1" showErrorMessage="1" error="リストから選択してください" sqref="H254:I254" xr:uid="{C1D137FE-1B17-410E-B59A-D15ADBF68824}">
      <formula1>"①,②,③,　"</formula1>
    </dataValidation>
    <dataValidation type="list" imeMode="halfAlpha" allowBlank="1" showInputMessage="1" showErrorMessage="1" error="リストから選択してください" sqref="J254" xr:uid="{1B626B0E-16C7-46FD-A4BA-D8DE853D46CA}">
      <formula1>"一般,特定,　"</formula1>
    </dataValidation>
    <dataValidation type="whole" imeMode="halfAlpha" allowBlank="1" showInputMessage="1" showErrorMessage="1" error="有効な数字を入力してください" sqref="K254:M254" xr:uid="{052F6E7B-9D24-44B8-A02E-7C598B0F0723}">
      <formula1>-9999999999</formula1>
      <formula2>9999999999</formula2>
    </dataValidation>
    <dataValidation type="whole" imeMode="halfAlpha" allowBlank="1" showInputMessage="1" showErrorMessage="1" error="有効な数字を入力してください" sqref="N254" xr:uid="{6EE36408-C753-4AC1-84ED-89B1A4A646FC}">
      <formula1>0</formula1>
      <formula2>9999999999</formula2>
    </dataValidation>
    <dataValidation type="whole" imeMode="halfAlpha" allowBlank="1" showInputMessage="1" showErrorMessage="1" error="有効な数字を入力してください" sqref="O254" xr:uid="{C93A90A1-2647-4478-9697-5613180D45F2}">
      <formula1>0</formula1>
      <formula2>9999999999</formula2>
    </dataValidation>
    <dataValidation type="whole" imeMode="halfAlpha" allowBlank="1" showInputMessage="1" showErrorMessage="1" error="有効な数字を入力してください" sqref="P254" xr:uid="{F4D26700-DD23-4FFD-8592-4E57EF33A153}">
      <formula1>0</formula1>
      <formula2>9999999999</formula2>
    </dataValidation>
    <dataValidation type="whole" imeMode="halfAlpha" allowBlank="1" showInputMessage="1" showErrorMessage="1" error="有効な数字を入力してください" sqref="Q254:S254" xr:uid="{A1840DCE-EA2F-4F25-8D4A-45DA02D5B59E}">
      <formula1>-9999999999</formula1>
      <formula2>9999999999</formula2>
    </dataValidation>
    <dataValidation type="list" imeMode="halfAlpha" allowBlank="1" showInputMessage="1" showErrorMessage="1" error="リストから選択してください" sqref="H255:I255" xr:uid="{8F3685DB-C72D-4611-A232-83923412A253}">
      <formula1>"①,②,③,　"</formula1>
    </dataValidation>
    <dataValidation type="list" imeMode="halfAlpha" allowBlank="1" showInputMessage="1" showErrorMessage="1" error="リストから選択してください" sqref="J255" xr:uid="{1F126E3F-C5EE-49AD-93FF-37CC740AB1B9}">
      <formula1>"一般,特定,　"</formula1>
    </dataValidation>
    <dataValidation type="whole" imeMode="halfAlpha" allowBlank="1" showInputMessage="1" showErrorMessage="1" error="有効な数字を入力してください" sqref="K255:M255" xr:uid="{B19A648E-624B-42AD-AAAE-95F589FE328D}">
      <formula1>-9999999999</formula1>
      <formula2>9999999999</formula2>
    </dataValidation>
    <dataValidation type="whole" imeMode="halfAlpha" allowBlank="1" showInputMessage="1" showErrorMessage="1" error="有効な数字を入力してください" sqref="N255" xr:uid="{3F417C52-1F87-4F7B-9952-7A1B273AD0CC}">
      <formula1>0</formula1>
      <formula2>9999999999</formula2>
    </dataValidation>
    <dataValidation type="whole" imeMode="halfAlpha" allowBlank="1" showInputMessage="1" showErrorMessage="1" error="有効な数字を入力してください" sqref="O255" xr:uid="{37A934CE-CBE0-41B2-9CD1-1405D13A99FA}">
      <formula1>0</formula1>
      <formula2>9999999999</formula2>
    </dataValidation>
    <dataValidation type="whole" imeMode="halfAlpha" allowBlank="1" showInputMessage="1" showErrorMessage="1" error="有効な数字を入力してください" sqref="P255" xr:uid="{E85CF01F-96C1-4770-96FC-AA7A6528F07D}">
      <formula1>0</formula1>
      <formula2>9999999999</formula2>
    </dataValidation>
    <dataValidation type="whole" imeMode="halfAlpha" allowBlank="1" showInputMessage="1" showErrorMessage="1" error="有効な数字を入力してください" sqref="Q255:S255" xr:uid="{99D6C216-57CA-4195-8314-F7CA92F23D2C}">
      <formula1>-9999999999</formula1>
      <formula2>9999999999</formula2>
    </dataValidation>
    <dataValidation type="list" imeMode="halfAlpha" allowBlank="1" showInputMessage="1" showErrorMessage="1" error="リストから選択してください" sqref="H256:I256" xr:uid="{98B7F462-9A35-4AC2-8F30-45BD96636328}">
      <formula1>"①,②,③,　"</formula1>
    </dataValidation>
    <dataValidation type="list" imeMode="halfAlpha" allowBlank="1" showInputMessage="1" showErrorMessage="1" error="リストから選択してください" sqref="J256" xr:uid="{334E31B1-E2C9-4111-BA4E-894B3FD161CA}">
      <formula1>"一般,特定,　"</formula1>
    </dataValidation>
    <dataValidation type="whole" imeMode="halfAlpha" allowBlank="1" showInputMessage="1" showErrorMessage="1" error="有効な数字を入力してください" sqref="K256:M256" xr:uid="{CEC56F36-05B1-48A0-A7E2-EC507B29E3B2}">
      <formula1>-9999999999</formula1>
      <formula2>9999999999</formula2>
    </dataValidation>
    <dataValidation type="whole" imeMode="halfAlpha" allowBlank="1" showInputMessage="1" showErrorMessage="1" error="有効な数字を入力してください" sqref="N256" xr:uid="{791BEC71-0CCC-42DB-87F6-490AA39F27A8}">
      <formula1>0</formula1>
      <formula2>9999999999</formula2>
    </dataValidation>
    <dataValidation type="whole" imeMode="halfAlpha" allowBlank="1" showInputMessage="1" showErrorMessage="1" error="有効な数字を入力してください" sqref="O256" xr:uid="{0F26B61E-C088-41BE-9161-046A443AA6E5}">
      <formula1>0</formula1>
      <formula2>9999999999</formula2>
    </dataValidation>
    <dataValidation type="whole" imeMode="halfAlpha" allowBlank="1" showInputMessage="1" showErrorMessage="1" error="有効な数字を入力してください" sqref="P256" xr:uid="{4B24F0BC-722A-4257-9CA3-51A508A85E74}">
      <formula1>0</formula1>
      <formula2>9999999999</formula2>
    </dataValidation>
    <dataValidation type="whole" imeMode="halfAlpha" allowBlank="1" showInputMessage="1" showErrorMessage="1" error="有効な数字を入力してください" sqref="Q256:S256" xr:uid="{56BEA255-FFC6-46C6-ABC8-D81D996B0B5B}">
      <formula1>-9999999999</formula1>
      <formula2>9999999999</formula2>
    </dataValidation>
    <dataValidation type="list" imeMode="halfAlpha" allowBlank="1" showInputMessage="1" showErrorMessage="1" error="リストから選択してください" sqref="H257:I257" xr:uid="{BC8F8852-89B8-4EA2-AF31-FC58E0E61751}">
      <formula1>"①,②,③,　"</formula1>
    </dataValidation>
    <dataValidation type="list" imeMode="halfAlpha" allowBlank="1" showInputMessage="1" showErrorMessage="1" error="リストから選択してください" sqref="J257" xr:uid="{7D27B9C9-06B8-48A8-9AA4-F58B28786799}">
      <formula1>"一般,特定,　"</formula1>
    </dataValidation>
    <dataValidation type="whole" imeMode="halfAlpha" allowBlank="1" showInputMessage="1" showErrorMessage="1" error="有効な数字を入力してください" sqref="K257:M257" xr:uid="{8017DEA9-B601-489B-9342-D6C92144E926}">
      <formula1>-9999999999</formula1>
      <formula2>9999999999</formula2>
    </dataValidation>
    <dataValidation type="whole" imeMode="halfAlpha" allowBlank="1" showInputMessage="1" showErrorMessage="1" error="有効な数字を入力してください" sqref="N257" xr:uid="{ED547F2E-CA13-470C-9E17-B00BAA8838DE}">
      <formula1>0</formula1>
      <formula2>9999999999</formula2>
    </dataValidation>
    <dataValidation type="whole" imeMode="halfAlpha" allowBlank="1" showInputMessage="1" showErrorMessage="1" error="有効な数字を入力してください" sqref="O257" xr:uid="{EE0C5008-B511-4917-9DC9-5589EF96AE46}">
      <formula1>0</formula1>
      <formula2>9999999999</formula2>
    </dataValidation>
    <dataValidation type="whole" imeMode="halfAlpha" allowBlank="1" showInputMessage="1" showErrorMessage="1" error="有効な数字を入力してください" sqref="P257" xr:uid="{525869D9-11EF-4CBB-BFED-60EC54E52E0A}">
      <formula1>0</formula1>
      <formula2>9999999999</formula2>
    </dataValidation>
    <dataValidation type="whole" imeMode="halfAlpha" allowBlank="1" showInputMessage="1" showErrorMessage="1" error="有効な数字を入力してください" sqref="Q257:S257" xr:uid="{D41855F2-5770-4CD3-9B99-B454B199AEA4}">
      <formula1>-9999999999</formula1>
      <formula2>9999999999</formula2>
    </dataValidation>
    <dataValidation type="list" imeMode="halfAlpha" allowBlank="1" showInputMessage="1" showErrorMessage="1" error="リストから選択してください" sqref="H258:I258" xr:uid="{574E70D4-E4FF-4323-B94C-51347267AC67}">
      <formula1>"①,②,③,　"</formula1>
    </dataValidation>
    <dataValidation type="list" imeMode="halfAlpha" allowBlank="1" showInputMessage="1" showErrorMessage="1" error="リストから選択してください" sqref="J258" xr:uid="{BE8E46FC-3FAC-4454-AEA3-5D82955F08DE}">
      <formula1>"一般,特定,　"</formula1>
    </dataValidation>
    <dataValidation type="whole" imeMode="halfAlpha" allowBlank="1" showInputMessage="1" showErrorMessage="1" error="有効な数字を入力してください" sqref="K258:M258" xr:uid="{F70AF818-2CE7-4DE0-9983-2B2686254396}">
      <formula1>-9999999999</formula1>
      <formula2>9999999999</formula2>
    </dataValidation>
    <dataValidation type="whole" imeMode="halfAlpha" allowBlank="1" showInputMessage="1" showErrorMessage="1" error="有効な数字を入力してください" sqref="N258" xr:uid="{F967D106-55DD-4B1D-BA42-810310852959}">
      <formula1>0</formula1>
      <formula2>9999999999</formula2>
    </dataValidation>
    <dataValidation type="whole" imeMode="halfAlpha" allowBlank="1" showInputMessage="1" showErrorMessage="1" error="有効な数字を入力してください" sqref="O258" xr:uid="{BC414D05-9302-4D3B-B2D4-D2E3BC03C368}">
      <formula1>0</formula1>
      <formula2>9999999999</formula2>
    </dataValidation>
    <dataValidation type="whole" imeMode="halfAlpha" allowBlank="1" showInputMessage="1" showErrorMessage="1" error="有効な数字を入力してください" sqref="P258" xr:uid="{8314A5D7-9594-4A63-A865-B0A9FCCE9ED3}">
      <formula1>0</formula1>
      <formula2>9999999999</formula2>
    </dataValidation>
    <dataValidation type="whole" imeMode="halfAlpha" allowBlank="1" showInputMessage="1" showErrorMessage="1" error="有効な数字を入力してください" sqref="Q258:S258" xr:uid="{E5843694-FD3C-40A2-A6C2-9D6411D1DFD8}">
      <formula1>-9999999999</formula1>
      <formula2>9999999999</formula2>
    </dataValidation>
    <dataValidation type="list" imeMode="halfAlpha" allowBlank="1" showInputMessage="1" showErrorMessage="1" error="リストから選択してください" sqref="H259:I259" xr:uid="{F8E4CCF6-AA63-406E-8294-A3B71026B6A6}">
      <formula1>"①,②,③,　"</formula1>
    </dataValidation>
    <dataValidation type="list" imeMode="halfAlpha" allowBlank="1" showInputMessage="1" showErrorMessage="1" error="リストから選択してください" sqref="J259" xr:uid="{9A88F846-4C14-4741-9BD9-D2DD0EA0179C}">
      <formula1>"一般,特定,　"</formula1>
    </dataValidation>
    <dataValidation type="whole" imeMode="halfAlpha" allowBlank="1" showInputMessage="1" showErrorMessage="1" error="有効な数字を入力してください" sqref="K259:M259" xr:uid="{157C2A81-060B-40C3-8D41-0F2AD25A05B1}">
      <formula1>-9999999999</formula1>
      <formula2>9999999999</formula2>
    </dataValidation>
    <dataValidation type="whole" imeMode="halfAlpha" allowBlank="1" showInputMessage="1" showErrorMessage="1" error="有効な数字を入力してください" sqref="N259" xr:uid="{28387DFD-2587-459D-8651-C4211333BB60}">
      <formula1>0</formula1>
      <formula2>9999999999</formula2>
    </dataValidation>
    <dataValidation type="whole" imeMode="halfAlpha" allowBlank="1" showInputMessage="1" showErrorMessage="1" error="有効な数字を入力してください" sqref="O259" xr:uid="{1E88D088-7891-43FD-94EF-0324CF21122C}">
      <formula1>0</formula1>
      <formula2>9999999999</formula2>
    </dataValidation>
    <dataValidation type="whole" imeMode="halfAlpha" allowBlank="1" showInputMessage="1" showErrorMessage="1" error="有効な数字を入力してください" sqref="P259" xr:uid="{739BF363-D192-41ED-8CDE-EA70A1946570}">
      <formula1>0</formula1>
      <formula2>9999999999</formula2>
    </dataValidation>
    <dataValidation type="whole" imeMode="halfAlpha" allowBlank="1" showInputMessage="1" showErrorMessage="1" error="有効な数字を入力してください" sqref="Q259:S259" xr:uid="{D84216AA-6ECD-41F9-BB86-EC11C414A2A0}">
      <formula1>-9999999999</formula1>
      <formula2>9999999999</formula2>
    </dataValidation>
    <dataValidation type="list" imeMode="halfAlpha" allowBlank="1" showInputMessage="1" showErrorMessage="1" error="リストから選択してください" sqref="H260:I260" xr:uid="{B780AD4B-1919-42D4-82D8-59DC9DE57749}">
      <formula1>"①,②,③,　"</formula1>
    </dataValidation>
    <dataValidation type="list" imeMode="halfAlpha" allowBlank="1" showInputMessage="1" showErrorMessage="1" error="リストから選択してください" sqref="J260" xr:uid="{E2DE085D-72FF-43FD-8EB1-666DD9436BD2}">
      <formula1>"一般,特定,　"</formula1>
    </dataValidation>
    <dataValidation type="whole" imeMode="halfAlpha" allowBlank="1" showInputMessage="1" showErrorMessage="1" error="有効な数字を入力してください" sqref="K260:M260" xr:uid="{4E4D5FEF-27EA-475E-B063-192BF761A64B}">
      <formula1>-9999999999</formula1>
      <formula2>9999999999</formula2>
    </dataValidation>
    <dataValidation type="whole" imeMode="halfAlpha" allowBlank="1" showInputMessage="1" showErrorMessage="1" error="有効な数字を入力してください" sqref="N260" xr:uid="{F7610971-FBD1-4E65-9911-A443D12E53BF}">
      <formula1>0</formula1>
      <formula2>9999999999</formula2>
    </dataValidation>
    <dataValidation type="whole" imeMode="halfAlpha" allowBlank="1" showInputMessage="1" showErrorMessage="1" error="有効な数字を入力してください" sqref="O260" xr:uid="{7A2DCE51-BF78-4D3A-A08E-8D0A1768917A}">
      <formula1>0</formula1>
      <formula2>9999999999</formula2>
    </dataValidation>
    <dataValidation type="whole" imeMode="halfAlpha" allowBlank="1" showInputMessage="1" showErrorMessage="1" error="有効な数字を入力してください" sqref="P260" xr:uid="{DA7F07D3-F031-4964-AB00-AD8943C9380C}">
      <formula1>0</formula1>
      <formula2>9999999999</formula2>
    </dataValidation>
    <dataValidation type="whole" imeMode="halfAlpha" allowBlank="1" showInputMessage="1" showErrorMessage="1" error="有効な数字を入力してください" sqref="Q260:S260" xr:uid="{1221AF2C-00FA-4CEF-B785-9521E7D5E0B5}">
      <formula1>-9999999999</formula1>
      <formula2>9999999999</formula2>
    </dataValidation>
    <dataValidation type="list" imeMode="halfAlpha" allowBlank="1" showInputMessage="1" showErrorMessage="1" error="リストから選択してください" sqref="H261:I261" xr:uid="{42C35A03-505B-4FA1-9B31-72A563EFBB7B}">
      <formula1>"①,②,③,　"</formula1>
    </dataValidation>
    <dataValidation type="list" imeMode="halfAlpha" allowBlank="1" showInputMessage="1" showErrorMessage="1" error="リストから選択してください" sqref="J261" xr:uid="{3A05BEB8-5271-4550-B978-79E090141A9E}">
      <formula1>"一般,特定,　"</formula1>
    </dataValidation>
    <dataValidation type="whole" imeMode="halfAlpha" allowBlank="1" showInputMessage="1" showErrorMessage="1" error="有効な数字を入力してください" sqref="K261:M261" xr:uid="{4AA4CFE5-3177-41AE-AB80-C6C40B5698C2}">
      <formula1>-9999999999</formula1>
      <formula2>9999999999</formula2>
    </dataValidation>
    <dataValidation type="whole" imeMode="halfAlpha" allowBlank="1" showInputMessage="1" showErrorMessage="1" error="有効な数字を入力してください" sqref="N261" xr:uid="{B458A242-3233-46C6-8F2F-09CB67114BA5}">
      <formula1>0</formula1>
      <formula2>9999999999</formula2>
    </dataValidation>
    <dataValidation type="whole" imeMode="halfAlpha" allowBlank="1" showInputMessage="1" showErrorMessage="1" error="有効な数字を入力してください" sqref="O261" xr:uid="{451F0E89-D214-4DAE-B1A0-7855E5AC1835}">
      <formula1>0</formula1>
      <formula2>9999999999</formula2>
    </dataValidation>
    <dataValidation type="whole" imeMode="halfAlpha" allowBlank="1" showInputMessage="1" showErrorMessage="1" error="有効な数字を入力してください" sqref="P261" xr:uid="{0FFDD540-9C14-4110-9910-70E6D89DE6F2}">
      <formula1>0</formula1>
      <formula2>9999999999</formula2>
    </dataValidation>
    <dataValidation type="whole" imeMode="halfAlpha" allowBlank="1" showInputMessage="1" showErrorMessage="1" error="有効な数字を入力してください" sqref="Q261:S261" xr:uid="{98462A8F-3C0C-4FC4-9C1C-F670755F5BD5}">
      <formula1>-9999999999</formula1>
      <formula2>9999999999</formula2>
    </dataValidation>
    <dataValidation type="list" imeMode="halfAlpha" allowBlank="1" showInputMessage="1" showErrorMessage="1" error="リストから選択してください" sqref="H262:I262" xr:uid="{EA24B978-3B34-41E8-831B-D39E884473E7}">
      <formula1>"①,②,③,　"</formula1>
    </dataValidation>
    <dataValidation type="list" imeMode="halfAlpha" allowBlank="1" showInputMessage="1" showErrorMessage="1" error="リストから選択してください" sqref="J262" xr:uid="{47907AEA-BDB9-468E-950D-C0D754429987}">
      <formula1>"一般,特定,　"</formula1>
    </dataValidation>
    <dataValidation type="whole" imeMode="halfAlpha" allowBlank="1" showInputMessage="1" showErrorMessage="1" error="有効な数字を入力してください" sqref="K262:M262" xr:uid="{5AEA0648-0CD4-45F3-8CFB-83948F6B520B}">
      <formula1>-9999999999</formula1>
      <formula2>9999999999</formula2>
    </dataValidation>
    <dataValidation type="whole" imeMode="halfAlpha" allowBlank="1" showInputMessage="1" showErrorMessage="1" error="有効な数字を入力してください" sqref="N262" xr:uid="{1CF92C93-0805-42B1-B5D9-980B5F06FA47}">
      <formula1>0</formula1>
      <formula2>9999999999</formula2>
    </dataValidation>
    <dataValidation type="whole" imeMode="halfAlpha" allowBlank="1" showInputMessage="1" showErrorMessage="1" error="有効な数字を入力してください" sqref="O262" xr:uid="{0611D67C-76B4-4588-AA83-EE528552B579}">
      <formula1>0</formula1>
      <formula2>9999999999</formula2>
    </dataValidation>
    <dataValidation type="whole" imeMode="halfAlpha" allowBlank="1" showInputMessage="1" showErrorMessage="1" error="有効な数字を入力してください" sqref="P262" xr:uid="{674C493A-D7E7-4D19-81F3-C00DD824CF85}">
      <formula1>0</formula1>
      <formula2>9999999999</formula2>
    </dataValidation>
    <dataValidation type="whole" imeMode="halfAlpha" allowBlank="1" showInputMessage="1" showErrorMessage="1" error="有効な数字を入力してください" sqref="Q262:S262" xr:uid="{BB207F0A-CEF7-4F01-8E8A-35980EE0FFC2}">
      <formula1>-9999999999</formula1>
      <formula2>9999999999</formula2>
    </dataValidation>
    <dataValidation type="list" imeMode="halfAlpha" allowBlank="1" showInputMessage="1" showErrorMessage="1" error="リストから選択してください" sqref="H263:I263" xr:uid="{9F43A810-7404-4B90-84B1-7245083DAD4E}">
      <formula1>"①,②,③,　"</formula1>
    </dataValidation>
    <dataValidation type="list" imeMode="halfAlpha" allowBlank="1" showInputMessage="1" showErrorMessage="1" error="リストから選択してください" sqref="J263" xr:uid="{DE25035A-9C13-414B-92B8-1E2CF17B0DA1}">
      <formula1>"一般,特定,　"</formula1>
    </dataValidation>
    <dataValidation type="whole" imeMode="halfAlpha" allowBlank="1" showInputMessage="1" showErrorMessage="1" error="有効な数字を入力してください" sqref="K263:M263" xr:uid="{32EB25A7-CE6C-4F27-8CAF-543530CBAB8A}">
      <formula1>-9999999999</formula1>
      <formula2>9999999999</formula2>
    </dataValidation>
    <dataValidation type="whole" imeMode="halfAlpha" allowBlank="1" showInputMessage="1" showErrorMessage="1" error="有効な数字を入力してください" sqref="N263" xr:uid="{B7904E2D-10AF-4B3B-B2EE-E6BAFBF0ABAE}">
      <formula1>0</formula1>
      <formula2>9999999999</formula2>
    </dataValidation>
    <dataValidation type="whole" imeMode="halfAlpha" allowBlank="1" showInputMessage="1" showErrorMessage="1" error="有効な数字を入力してください" sqref="O263" xr:uid="{44936B20-D714-4BF5-BDC2-263FC1E018C1}">
      <formula1>0</formula1>
      <formula2>9999999999</formula2>
    </dataValidation>
    <dataValidation type="whole" imeMode="halfAlpha" allowBlank="1" showInputMessage="1" showErrorMessage="1" error="有効な数字を入力してください" sqref="P263" xr:uid="{0E32D02C-3911-4CCF-AC8E-A58783DB3AFA}">
      <formula1>0</formula1>
      <formula2>9999999999</formula2>
    </dataValidation>
    <dataValidation type="whole" imeMode="halfAlpha" allowBlank="1" showInputMessage="1" showErrorMessage="1" error="有効な数字を入力してください" sqref="Q263:S263" xr:uid="{DB0BDB22-C3BF-4496-8F59-86325FA31CF2}">
      <formula1>-9999999999</formula1>
      <formula2>9999999999</formula2>
    </dataValidation>
    <dataValidation type="list" imeMode="halfAlpha" allowBlank="1" showInputMessage="1" showErrorMessage="1" error="リストから選択してください" sqref="H264:I264" xr:uid="{B5D7B15F-B949-47A4-ABF4-80209E4690C2}">
      <formula1>"①,②,③,　"</formula1>
    </dataValidation>
    <dataValidation type="list" imeMode="halfAlpha" allowBlank="1" showInputMessage="1" showErrorMessage="1" error="リストから選択してください" sqref="J264" xr:uid="{64DD2AAB-5700-47D5-B842-8BECED0BBEB5}">
      <formula1>"一般,特定,　"</formula1>
    </dataValidation>
    <dataValidation type="whole" imeMode="halfAlpha" allowBlank="1" showInputMessage="1" showErrorMessage="1" error="有効な数字を入力してください" sqref="K264:M264" xr:uid="{F86C20D9-3A28-449E-BFF5-8DA7D1A49BE6}">
      <formula1>-9999999999</formula1>
      <formula2>9999999999</formula2>
    </dataValidation>
    <dataValidation type="whole" imeMode="halfAlpha" allowBlank="1" showInputMessage="1" showErrorMessage="1" error="有効な数字を入力してください" sqref="N264" xr:uid="{19A27710-9B05-4CA9-A4E6-41EAD2D53CA3}">
      <formula1>0</formula1>
      <formula2>9999999999</formula2>
    </dataValidation>
    <dataValidation type="whole" imeMode="halfAlpha" allowBlank="1" showInputMessage="1" showErrorMessage="1" error="有効な数字を入力してください" sqref="O264" xr:uid="{3D825FB8-190B-4D1F-8FCC-E2A70A0C8D49}">
      <formula1>0</formula1>
      <formula2>9999999999</formula2>
    </dataValidation>
    <dataValidation type="whole" imeMode="halfAlpha" allowBlank="1" showInputMessage="1" showErrorMessage="1" error="有効な数字を入力してください" sqref="P264" xr:uid="{E930876C-0FEE-43FF-BF94-6843A81B1F26}">
      <formula1>0</formula1>
      <formula2>9999999999</formula2>
    </dataValidation>
    <dataValidation type="whole" imeMode="halfAlpha" allowBlank="1" showInputMessage="1" showErrorMessage="1" error="有効な数字を入力してください" sqref="Q264:S264" xr:uid="{2E82E253-5167-4906-9D6D-4F998278D193}">
      <formula1>-9999999999</formula1>
      <formula2>9999999999</formula2>
    </dataValidation>
    <dataValidation type="list" imeMode="halfAlpha" allowBlank="1" showInputMessage="1" showErrorMessage="1" error="リストから選択してください" sqref="H265:I265" xr:uid="{65F7941F-A0FC-4CBD-A275-763560B762FB}">
      <formula1>"①,②,③,　"</formula1>
    </dataValidation>
    <dataValidation type="list" imeMode="halfAlpha" allowBlank="1" showInputMessage="1" showErrorMessage="1" error="リストから選択してください" sqref="J265" xr:uid="{67D371A0-5FBF-45B4-B1E0-8C71F248C53F}">
      <formula1>"一般,特定,　"</formula1>
    </dataValidation>
    <dataValidation type="whole" imeMode="halfAlpha" allowBlank="1" showInputMessage="1" showErrorMessage="1" error="有効な数字を入力してください" sqref="K265:M265" xr:uid="{C8DB9CF2-F63C-46A1-852A-EB7A4C08FBEE}">
      <formula1>-9999999999</formula1>
      <formula2>9999999999</formula2>
    </dataValidation>
    <dataValidation type="whole" imeMode="halfAlpha" allowBlank="1" showInputMessage="1" showErrorMessage="1" error="有効な数字を入力してください" sqref="N265" xr:uid="{5A17E6DE-0F5A-49C2-96A9-B7EF3B7B3194}">
      <formula1>0</formula1>
      <formula2>9999999999</formula2>
    </dataValidation>
    <dataValidation type="whole" imeMode="halfAlpha" allowBlank="1" showInputMessage="1" showErrorMessage="1" error="有効な数字を入力してください" sqref="O265" xr:uid="{D3DED82C-19F6-422A-A7A8-6D94D5BE6FD0}">
      <formula1>0</formula1>
      <formula2>9999999999</formula2>
    </dataValidation>
    <dataValidation type="whole" imeMode="halfAlpha" allowBlank="1" showInputMessage="1" showErrorMessage="1" error="有効な数字を入力してください" sqref="P265" xr:uid="{A4F2138D-D065-42F9-93E0-ABEEBBF8D405}">
      <formula1>0</formula1>
      <formula2>9999999999</formula2>
    </dataValidation>
    <dataValidation type="whole" imeMode="halfAlpha" allowBlank="1" showInputMessage="1" showErrorMessage="1" error="有効な数字を入力してください" sqref="Q265:S265" xr:uid="{87A768FE-A65C-4556-A399-0DA852797D8A}">
      <formula1>-9999999999</formula1>
      <formula2>9999999999</formula2>
    </dataValidation>
    <dataValidation type="list" imeMode="halfAlpha" allowBlank="1" showInputMessage="1" showErrorMessage="1" error="リストから選択してください" sqref="H266:I266" xr:uid="{68AE997E-97E2-482E-ABE1-A90F9A75C17F}">
      <formula1>"①,②,③,　"</formula1>
    </dataValidation>
    <dataValidation type="list" imeMode="halfAlpha" allowBlank="1" showInputMessage="1" showErrorMessage="1" error="リストから選択してください" sqref="J266" xr:uid="{E4A73494-29CF-47AC-8A18-4D13AA259315}">
      <formula1>"一般,特定,　"</formula1>
    </dataValidation>
    <dataValidation type="whole" imeMode="halfAlpha" allowBlank="1" showInputMessage="1" showErrorMessage="1" error="有効な数字を入力してください" sqref="K266:M266" xr:uid="{25C69528-4DF3-4EB8-90D5-DF82F166C15F}">
      <formula1>-9999999999</formula1>
      <formula2>9999999999</formula2>
    </dataValidation>
    <dataValidation type="whole" imeMode="halfAlpha" allowBlank="1" showInputMessage="1" showErrorMessage="1" error="有効な数字を入力してください" sqref="N266" xr:uid="{887D7197-F9E4-447C-8229-AE0C0B6C7732}">
      <formula1>0</formula1>
      <formula2>9999999999</formula2>
    </dataValidation>
    <dataValidation type="whole" imeMode="halfAlpha" allowBlank="1" showInputMessage="1" showErrorMessage="1" error="有効な数字を入力してください" sqref="O266" xr:uid="{9B9A2F84-1538-4EDC-A27C-379AB296B490}">
      <formula1>0</formula1>
      <formula2>9999999999</formula2>
    </dataValidation>
    <dataValidation type="whole" imeMode="halfAlpha" allowBlank="1" showInputMessage="1" showErrorMessage="1" error="有効な数字を入力してください" sqref="P266" xr:uid="{D0214A6E-E648-424F-BF91-1BC31F8487BE}">
      <formula1>0</formula1>
      <formula2>9999999999</formula2>
    </dataValidation>
    <dataValidation type="whole" imeMode="halfAlpha" allowBlank="1" showInputMessage="1" showErrorMessage="1" error="有効な数字を入力してください" sqref="Q266:S266" xr:uid="{7D7F0F5B-A664-4C6B-81E9-7F52583AFD6F}">
      <formula1>-9999999999</formula1>
      <formula2>9999999999</formula2>
    </dataValidation>
    <dataValidation type="list" imeMode="halfAlpha" allowBlank="1" showInputMessage="1" showErrorMessage="1" error="リストから選択してください" sqref="H267:I267" xr:uid="{40F020BA-DBC3-4C0E-843F-142F4DE5D953}">
      <formula1>"①,②,③,　"</formula1>
    </dataValidation>
    <dataValidation type="list" imeMode="halfAlpha" allowBlank="1" showInputMessage="1" showErrorMessage="1" error="リストから選択してください" sqref="J267" xr:uid="{C7D91389-5A9E-43D0-AD42-5442B7564916}">
      <formula1>"一般,特定,　"</formula1>
    </dataValidation>
    <dataValidation type="whole" imeMode="halfAlpha" allowBlank="1" showInputMessage="1" showErrorMessage="1" error="有効な数字を入力してください" sqref="K267:M267" xr:uid="{2156311B-2731-4BD7-8D5D-4F0BC4BE509E}">
      <formula1>-9999999999</formula1>
      <formula2>9999999999</formula2>
    </dataValidation>
    <dataValidation type="whole" imeMode="halfAlpha" allowBlank="1" showInputMessage="1" showErrorMessage="1" error="有効な数字を入力してください" sqref="N267" xr:uid="{37881C7B-27A0-4766-9814-63151CD06A21}">
      <formula1>0</formula1>
      <formula2>9999999999</formula2>
    </dataValidation>
    <dataValidation type="whole" imeMode="halfAlpha" allowBlank="1" showInputMessage="1" showErrorMessage="1" error="有効な数字を入力してください" sqref="O267" xr:uid="{E223230F-845C-48BD-A108-21F129386461}">
      <formula1>0</formula1>
      <formula2>9999999999</formula2>
    </dataValidation>
    <dataValidation type="whole" imeMode="halfAlpha" allowBlank="1" showInputMessage="1" showErrorMessage="1" error="有効な数字を入力してください" sqref="P267" xr:uid="{B1B2B5FD-FBBC-4BBB-9A98-E1A27E79FE08}">
      <formula1>0</formula1>
      <formula2>9999999999</formula2>
    </dataValidation>
    <dataValidation type="whole" imeMode="halfAlpha" allowBlank="1" showInputMessage="1" showErrorMessage="1" error="有効な数字を入力してください" sqref="Q267:S267" xr:uid="{1989FC7E-6673-4F9F-96FB-38FEAB2DC62B}">
      <formula1>-9999999999</formula1>
      <formula2>9999999999</formula2>
    </dataValidation>
    <dataValidation type="list" imeMode="halfAlpha" allowBlank="1" showInputMessage="1" showErrorMessage="1" error="リストから選択してください" sqref="H268:I268" xr:uid="{ED785199-35F8-49FA-AF33-7715CA7D2D0D}">
      <formula1>"①,②,③,　"</formula1>
    </dataValidation>
    <dataValidation type="list" imeMode="halfAlpha" allowBlank="1" showInputMessage="1" showErrorMessage="1" error="リストから選択してください" sqref="J268" xr:uid="{2C93A197-61BD-4FED-A8C3-D9F2622763C7}">
      <formula1>"一般,特定,　"</formula1>
    </dataValidation>
    <dataValidation type="whole" imeMode="halfAlpha" allowBlank="1" showInputMessage="1" showErrorMessage="1" error="有効な数字を入力してください" sqref="K268:M268" xr:uid="{50A36023-2778-415C-A5AF-DC6E8860F68D}">
      <formula1>-9999999999</formula1>
      <formula2>9999999999</formula2>
    </dataValidation>
    <dataValidation type="whole" imeMode="halfAlpha" allowBlank="1" showInputMessage="1" showErrorMessage="1" error="有効な数字を入力してください" sqref="N268" xr:uid="{D710E2F9-4F95-4105-8A1F-48B8E0DAA4CE}">
      <formula1>0</formula1>
      <formula2>9999999999</formula2>
    </dataValidation>
    <dataValidation type="whole" imeMode="halfAlpha" allowBlank="1" showInputMessage="1" showErrorMessage="1" error="有効な数字を入力してください" sqref="O268" xr:uid="{3C80054D-4F97-44A8-B342-408C2BF4131A}">
      <formula1>0</formula1>
      <formula2>9999999999</formula2>
    </dataValidation>
    <dataValidation type="whole" imeMode="halfAlpha" allowBlank="1" showInputMessage="1" showErrorMessage="1" error="有効な数字を入力してください" sqref="P268" xr:uid="{F2765847-1D27-4F0C-B253-7AF140325B31}">
      <formula1>0</formula1>
      <formula2>9999999999</formula2>
    </dataValidation>
    <dataValidation type="whole" imeMode="halfAlpha" allowBlank="1" showInputMessage="1" showErrorMessage="1" error="有効な数字を入力してください" sqref="Q268:S268" xr:uid="{CB444BBC-F375-4241-92AE-B886CB5045F2}">
      <formula1>-9999999999</formula1>
      <formula2>9999999999</formula2>
    </dataValidation>
  </dataValidations>
  <pageMargins left="0.19685039370078741" right="0.19685039370078741" top="0.39370078740157483" bottom="0.19685039370078741" header="0.19685039370078741" footer="0.19685039370078741"/>
  <pageSetup paperSize="9" scale="69" fitToHeight="0" orientation="portrait" r:id="rId1"/>
  <headerFooter>
    <oddHeader>&amp;R&amp;8&amp;P/&amp;N</oddHeader>
  </headerFooter>
  <ignoredErrors>
    <ignoredError sqref="D240:D26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57"/>
  <sheetViews>
    <sheetView zoomScaleNormal="100" workbookViewId="0"/>
  </sheetViews>
  <sheetFormatPr defaultColWidth="9" defaultRowHeight="13.5" x14ac:dyDescent="0.15"/>
  <cols>
    <col min="1" max="1" width="17.25" style="105" customWidth="1"/>
    <col min="2" max="16384" width="9" style="105"/>
  </cols>
  <sheetData>
    <row r="1" spans="1:1" x14ac:dyDescent="0.15">
      <c r="A1" s="105"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05" t="str">
        <f>"@神奈川県@和歌山県@鹿児島県@"</f>
        <v>@神奈川県@和歌山県@鹿児島県@</v>
      </c>
    </row>
    <row r="3" spans="1:1" x14ac:dyDescent="0.15">
      <c r="A3" s="105" t="s">
        <v>229</v>
      </c>
    </row>
    <row r="4" spans="1:1" x14ac:dyDescent="0.15">
      <c r="A4" s="105" t="s">
        <v>230</v>
      </c>
    </row>
    <row r="10" spans="1:1" x14ac:dyDescent="0.15">
      <c r="A10" s="76" t="s">
        <v>129</v>
      </c>
    </row>
    <row r="11" spans="1:1" x14ac:dyDescent="0.15">
      <c r="A11" s="76" t="s">
        <v>15</v>
      </c>
    </row>
    <row r="12" spans="1:1" x14ac:dyDescent="0.15">
      <c r="A12" s="76" t="s">
        <v>16</v>
      </c>
    </row>
    <row r="13" spans="1:1" x14ac:dyDescent="0.15">
      <c r="A13" s="76" t="s">
        <v>17</v>
      </c>
    </row>
    <row r="14" spans="1:1" x14ac:dyDescent="0.15">
      <c r="A14" s="76" t="s">
        <v>18</v>
      </c>
    </row>
    <row r="15" spans="1:1" x14ac:dyDescent="0.15">
      <c r="A15" s="76" t="s">
        <v>19</v>
      </c>
    </row>
    <row r="16" spans="1:1" x14ac:dyDescent="0.15">
      <c r="A16" s="76" t="s">
        <v>20</v>
      </c>
    </row>
    <row r="17" spans="1:1" x14ac:dyDescent="0.15">
      <c r="A17" s="76" t="s">
        <v>21</v>
      </c>
    </row>
    <row r="18" spans="1:1" x14ac:dyDescent="0.15">
      <c r="A18" s="76" t="s">
        <v>22</v>
      </c>
    </row>
    <row r="19" spans="1:1" x14ac:dyDescent="0.15">
      <c r="A19" s="76" t="s">
        <v>23</v>
      </c>
    </row>
    <row r="20" spans="1:1" x14ac:dyDescent="0.15">
      <c r="A20" s="76" t="s">
        <v>24</v>
      </c>
    </row>
    <row r="21" spans="1:1" x14ac:dyDescent="0.15">
      <c r="A21" s="76" t="s">
        <v>25</v>
      </c>
    </row>
    <row r="22" spans="1:1" x14ac:dyDescent="0.15">
      <c r="A22" s="76" t="s">
        <v>26</v>
      </c>
    </row>
    <row r="23" spans="1:1" x14ac:dyDescent="0.15">
      <c r="A23" s="76" t="s">
        <v>27</v>
      </c>
    </row>
    <row r="24" spans="1:1" x14ac:dyDescent="0.15">
      <c r="A24" s="76" t="s">
        <v>28</v>
      </c>
    </row>
    <row r="25" spans="1:1" x14ac:dyDescent="0.15">
      <c r="A25" s="76" t="s">
        <v>29</v>
      </c>
    </row>
    <row r="26" spans="1:1" x14ac:dyDescent="0.15">
      <c r="A26" s="76" t="s">
        <v>30</v>
      </c>
    </row>
    <row r="27" spans="1:1" x14ac:dyDescent="0.15">
      <c r="A27" s="76" t="s">
        <v>31</v>
      </c>
    </row>
    <row r="28" spans="1:1" x14ac:dyDescent="0.15">
      <c r="A28" s="76" t="s">
        <v>32</v>
      </c>
    </row>
    <row r="29" spans="1:1" x14ac:dyDescent="0.15">
      <c r="A29" s="76" t="s">
        <v>33</v>
      </c>
    </row>
    <row r="30" spans="1:1" x14ac:dyDescent="0.15">
      <c r="A30" s="76" t="s">
        <v>34</v>
      </c>
    </row>
    <row r="31" spans="1:1" x14ac:dyDescent="0.15">
      <c r="A31" s="76" t="s">
        <v>35</v>
      </c>
    </row>
    <row r="32" spans="1:1" x14ac:dyDescent="0.15">
      <c r="A32" s="76" t="s">
        <v>36</v>
      </c>
    </row>
    <row r="33" spans="1:1" x14ac:dyDescent="0.15">
      <c r="A33" s="76" t="s">
        <v>37</v>
      </c>
    </row>
    <row r="34" spans="1:1" x14ac:dyDescent="0.15">
      <c r="A34" s="76" t="s">
        <v>38</v>
      </c>
    </row>
    <row r="35" spans="1:1" x14ac:dyDescent="0.15">
      <c r="A35" s="76" t="s">
        <v>39</v>
      </c>
    </row>
    <row r="36" spans="1:1" x14ac:dyDescent="0.15">
      <c r="A36" s="76" t="s">
        <v>40</v>
      </c>
    </row>
    <row r="37" spans="1:1" x14ac:dyDescent="0.15">
      <c r="A37" s="76" t="s">
        <v>41</v>
      </c>
    </row>
    <row r="38" spans="1:1" x14ac:dyDescent="0.15">
      <c r="A38" s="76" t="s">
        <v>42</v>
      </c>
    </row>
    <row r="39" spans="1:1" x14ac:dyDescent="0.15">
      <c r="A39" s="76" t="s">
        <v>43</v>
      </c>
    </row>
    <row r="40" spans="1:1" x14ac:dyDescent="0.15">
      <c r="A40" s="76" t="s">
        <v>44</v>
      </c>
    </row>
    <row r="41" spans="1:1" x14ac:dyDescent="0.15">
      <c r="A41" s="76" t="s">
        <v>45</v>
      </c>
    </row>
    <row r="42" spans="1:1" x14ac:dyDescent="0.15">
      <c r="A42" s="76" t="s">
        <v>46</v>
      </c>
    </row>
    <row r="43" spans="1:1" x14ac:dyDescent="0.15">
      <c r="A43" s="76" t="s">
        <v>47</v>
      </c>
    </row>
    <row r="44" spans="1:1" x14ac:dyDescent="0.15">
      <c r="A44" s="76" t="s">
        <v>48</v>
      </c>
    </row>
    <row r="45" spans="1:1" x14ac:dyDescent="0.15">
      <c r="A45" s="76" t="s">
        <v>49</v>
      </c>
    </row>
    <row r="46" spans="1:1" x14ac:dyDescent="0.15">
      <c r="A46" s="76" t="s">
        <v>50</v>
      </c>
    </row>
    <row r="47" spans="1:1" x14ac:dyDescent="0.15">
      <c r="A47" s="76" t="s">
        <v>51</v>
      </c>
    </row>
    <row r="48" spans="1:1" x14ac:dyDescent="0.15">
      <c r="A48" s="76" t="s">
        <v>52</v>
      </c>
    </row>
    <row r="49" spans="1:1" x14ac:dyDescent="0.15">
      <c r="A49" s="76" t="s">
        <v>53</v>
      </c>
    </row>
    <row r="50" spans="1:1" x14ac:dyDescent="0.15">
      <c r="A50" s="76" t="s">
        <v>54</v>
      </c>
    </row>
    <row r="51" spans="1:1" x14ac:dyDescent="0.15">
      <c r="A51" s="76" t="s">
        <v>55</v>
      </c>
    </row>
    <row r="52" spans="1:1" x14ac:dyDescent="0.15">
      <c r="A52" s="76" t="s">
        <v>56</v>
      </c>
    </row>
    <row r="53" spans="1:1" x14ac:dyDescent="0.15">
      <c r="A53" s="76" t="s">
        <v>57</v>
      </c>
    </row>
    <row r="54" spans="1:1" x14ac:dyDescent="0.15">
      <c r="A54" s="76" t="s">
        <v>58</v>
      </c>
    </row>
    <row r="55" spans="1:1" x14ac:dyDescent="0.15">
      <c r="A55" s="76" t="s">
        <v>59</v>
      </c>
    </row>
    <row r="56" spans="1:1" x14ac:dyDescent="0.15">
      <c r="A56" s="76" t="s">
        <v>60</v>
      </c>
    </row>
    <row r="57" spans="1:1" x14ac:dyDescent="0.15">
      <c r="A57" s="76" t="s">
        <v>61</v>
      </c>
    </row>
  </sheetData>
  <sheetProtection algorithmName="SHA-512" hashValue="3IUhza2JFJ3S4MVIJ+Fr0loN5nZ4v3XRevBOunLXGjma16E3/Dbdbtmdtk8k5o28XmE8EV3uBQ/rR6e7EWMVYw==" saltValue="x8ngtMj2AXrGpOpX0TsL5w==" spinCount="100000" sheet="1" objects="1" scenarios="1"/>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入力シート</vt:lpstr>
      <vt:lpstr>settings</vt:lpstr>
      <vt:lpstr>入力シート!Print_Titles</vt:lpstr>
      <vt:lpstr>希望</vt:lpstr>
      <vt:lpstr>許可コード</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2023-10-23T08:02:50Z</cp:lastPrinted>
  <dcterms:created xsi:type="dcterms:W3CDTF">2018-07-20T07:50:20Z</dcterms:created>
  <dcterms:modified xsi:type="dcterms:W3CDTF">2024-02-28T02:07:45Z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fa83ef35-2a2d-42f8-ac1d-33ce738d231f</vt:lpwstr>
  </property>
</Properties>
</file>