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3060_上下水道課\20_上水庶務係\経営分析表\H31年度\"/>
    </mc:Choice>
  </mc:AlternateContent>
  <workbookProtection workbookAlgorithmName="SHA-512" workbookHashValue="ULCthez1P7W3p5pVh+y/1WMNa9bpfpe6hbchC+HoL4XtxbUsPQOY4o/SGIBVQlijelEKuagAshLC6r7hXT951A==" workbookSaltValue="3tyDgnFOSiouUpMdP51DtQ==" workbookSpinCount="100000" lockStructure="1"/>
  <bookViews>
    <workbookView xWindow="0" yWindow="0" windowWidth="20490" windowHeight="835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<sst xmlns="http://schemas.openxmlformats.org/spreadsheetml/2006/main" count="228" uniqueCount="114">
  <si>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</si>
  <si>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</si>
  <si>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</si>
  <si>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</si>
  <si>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</si>
  <si>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</si>
  <si>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</si>
  <si>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</si>
  <si>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</si>
  <si>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</si>
  <si>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</si>
  <si>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</si>
  <si>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</si>
  <si>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</si>
  <si>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</si>
  <si>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</si>
  <si>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</si>
  <si>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</si>
  <si>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</si>
  <si>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</si>
  <si>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</si>
  <si>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</si>
  <si>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</si>
  <si>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</si>
  <si>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</si>
  <si>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</si>
  <si>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</si>
  <si>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</si>
  <si>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</si>
  <si>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</si>
  <si>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</si>
  <si>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</si>
  <si>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</si>
  <si>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</si>
  <si>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</si>
  <si>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</si>
  <si>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</si>
  <si>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</si>
  <si>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</si>
  <si>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</si>
  <si>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</si>
  <si>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</si>
  <si>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</si>
  <si>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</si>
  <si>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</si>
  <si>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</si>
  <si>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</si>
  <si>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</si>
  <si>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</si>
  <si>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</si>
  <si>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</si>
  <si>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</si>
  <si>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</si>
  <si>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</si>
  <si>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</si>
  <si>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</si>
  <si>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</si>
  <si>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</si>
  <si>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</si>
  <si>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</si>
  <si>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</si>
  <si>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</si>
  <si>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</si>
  <si>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</si>
  <si>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</si>
  <si>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</si>
  <si>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</si>
  <si>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</si>
  <si>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</si>
  <si>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</si>
  <si>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</si>
  <si>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</si>
  <si>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</si>
  <si>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</si>
  <si>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</si>
  <si>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</si>
  <si>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</si>
  <si>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</si>
  <si>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</si>
  <si>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</si>
  <si>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</si>
  <si>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</si>
  <si>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</si>
  <si>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</si>
  <si>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</si>
  <si>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</si>
  <si>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</si>
  <si>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</si>
  <si>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</si>
  <si>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</si>
  <si>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</si>
  <si>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</si>
  <si>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</si>
  <si>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筑後市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</si>
  <si>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</si>
  <si>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</si>
  <si>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</si>
  <si>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</si>
  <si>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</si>
  <si>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</si>
  <si>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</si>
  <si>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</si>
  <si>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</si>
  <si>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</si>
  <si>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</si>
  <si>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</si>
  <si>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</si>
  <si>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</si>
  <si>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</si>
  <si>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</si>
  <si>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</si>
  <si>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減価償却率が年々増加しているため、管路更新事業として計画的に進めているが、管路経年化率は依然高い数値を示している。管路更新率からみるとさらなる更新投資が必要であるものと考えられる。今後も経年化は進行するため、費用対効果を十分に検討しながら対策を行うことが必要である。</t>
    <rPh sb="1" eb="3">
      <t>ゲンカ</t>
    </rPh>
    <rPh sb="3" eb="5">
      <t>ショウキャク</t>
    </rPh>
    <rPh sb="5" eb="6">
      <t>リツ</t>
    </rPh>
    <rPh sb="7" eb="9">
      <t>ネンネン</t>
    </rPh>
    <rPh sb="9" eb="11">
      <t>ゾウカ</t>
    </rPh>
    <rPh sb="45" eb="47">
      <t>イゼン</t>
    </rPh>
    <rPh sb="47" eb="48">
      <t>タカ</t>
    </rPh>
    <rPh sb="49" eb="51">
      <t>スウチ</t>
    </rPh>
    <rPh sb="52" eb="53">
      <t>シメ</t>
    </rPh>
    <phoneticPr fontId="4"/>
  </si>
  <si>
    <t>　経常収支比率や累積欠損金比率等から、健全で効率的な経営状況であるといえる。経常収支比率の低下や給水原価の上昇、料金回収率の低下については、退職給付費を一括計上したものであり一過性の状況と言える。有収率は昨年度に比べ低下したが、例年どおりの数値は達成している。施設利用率については、以前高い数値を示しており適正な施設運用がなされている。今後はさらなる有収率改善をめざし収益を上げていかなければならない。建設改良費の増加に伴い流動比率は低下したが、必要な投資を適切に行っており、全体としては概ね安定し効率的な運営がなされているものと判断できる。今後の人口減少等による給水収益の動向について引き続き検討する必要がある。</t>
    <rPh sb="38" eb="40">
      <t>ケイジョウ</t>
    </rPh>
    <rPh sb="40" eb="42">
      <t>シュウシ</t>
    </rPh>
    <rPh sb="42" eb="44">
      <t>ヒリツ</t>
    </rPh>
    <rPh sb="45" eb="47">
      <t>テイカ</t>
    </rPh>
    <rPh sb="56" eb="58">
      <t>リョウキン</t>
    </rPh>
    <rPh sb="58" eb="60">
      <t>カイシュウ</t>
    </rPh>
    <rPh sb="60" eb="61">
      <t>リツ</t>
    </rPh>
    <rPh sb="62" eb="64">
      <t>テイカ</t>
    </rPh>
    <rPh sb="70" eb="72">
      <t>タイショク</t>
    </rPh>
    <rPh sb="72" eb="74">
      <t>キュウフ</t>
    </rPh>
    <rPh sb="74" eb="75">
      <t>ヒ</t>
    </rPh>
    <rPh sb="76" eb="78">
      <t>イッカツ</t>
    </rPh>
    <rPh sb="78" eb="80">
      <t>ケイジョウ</t>
    </rPh>
    <rPh sb="87" eb="90">
      <t>イッカセイ</t>
    </rPh>
    <rPh sb="91" eb="93">
      <t>ジョウキョウ</t>
    </rPh>
    <rPh sb="94" eb="95">
      <t>イ</t>
    </rPh>
    <rPh sb="98" eb="100">
      <t>ユウシュウ</t>
    </rPh>
    <rPh sb="100" eb="101">
      <t>リツ</t>
    </rPh>
    <rPh sb="102" eb="105">
      <t>サクネンド</t>
    </rPh>
    <rPh sb="106" eb="107">
      <t>クラ</t>
    </rPh>
    <rPh sb="108" eb="110">
      <t>テイカ</t>
    </rPh>
    <rPh sb="114" eb="116">
      <t>レイネン</t>
    </rPh>
    <rPh sb="120" eb="122">
      <t>スウチ</t>
    </rPh>
    <rPh sb="123" eb="125">
      <t>タッセイ</t>
    </rPh>
    <rPh sb="141" eb="143">
      <t>イゼン</t>
    </rPh>
    <rPh sb="143" eb="144">
      <t>タカ</t>
    </rPh>
    <rPh sb="145" eb="147">
      <t>スウチ</t>
    </rPh>
    <rPh sb="148" eb="149">
      <t>シメ</t>
    </rPh>
    <rPh sb="153" eb="155">
      <t>テキセイ</t>
    </rPh>
    <rPh sb="156" eb="158">
      <t>シセツ</t>
    </rPh>
    <rPh sb="158" eb="160">
      <t>ウンヨウ</t>
    </rPh>
    <phoneticPr fontId="4"/>
  </si>
  <si>
    <t>　全国平均、類似団体平均と比較すると、経営状況は良好である。更なる改善をめざし収益をあげる努力を行うとともに、引き続き経費削減に努めることが必要である。今後の人口減少にともなう料金収入等の動向を見据えながら、収益確保や計画的な設備投資を行うことが求めららるとともに、将来的な現有施設の改廃等についての検討も進めていくべきである。
　老朽化対策は概ね順調に進んでいるが、管路経年化率は高水準であり、また、減価償却率が比較的高い状況に変わりはなく、早期に事業を拡大する等対策への投資を推進すべき状況である。現況では経常損益、債務残高が良好であるものの、管路更新率は低く投資控えの状況にあるため、今後は更なる老朽化対策事業を早期に実施していくことが望ま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</si>
</sst>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1.56</c:v>
                </c:pt>
                <c:pt idx="1">
                  <c:v>1.71</c:v>
                </c:pt>
                <c:pt idx="2">
                  <c:v>1.28</c:v>
                </c:pt>
                <c:pt idx="3">
                  <c:v>0.98</c:v>
                </c:pt>
                <c:pt idx="4">
                  <c:v>1.36</c:v>
                </c:pt>
              </c:numCache>
            </c:numRef>
          </c:val>
          <c:extLst xmlns:c16r2="http://schemas.microsoft.com/office/drawing/2015/06/chart">
            <c:ext xmlns:c16="http://schemas.microsoft.com/office/drawing/2014/chart" uri="{C3380CC4-5D6E-409C-BE32-E72D297353CC}">
              <c16:uniqueId val="{00000000-459C-4090-BCFE-CF27ACADF49A}"/>
            </c:ext>
          </c:extLst>
        </c:ser>
        <c:dLbls>
          <c:showLegendKey val="0"/>
          <c:showVal val="0"/>
          <c:showCatName val="0"/>
          <c:showSerName val="0"/>
          <c:showPercent val="0"/>
          <c:showBubbleSize val="0"/>
        </c:dLbls>
        <c:gapWidth val="150"/>
        <c:axId val="129896728"/>
        <c:axId val="18801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xmlns:c16r2="http://schemas.microsoft.com/office/drawing/2015/06/chart">
            <c:ext xmlns:c16="http://schemas.microsoft.com/office/drawing/2014/chart" uri="{C3380CC4-5D6E-409C-BE32-E72D297353CC}">
              <c16:uniqueId val="{00000001-459C-4090-BCFE-CF27ACADF49A}"/>
            </c:ext>
          </c:extLst>
        </c:ser>
        <c:dLbls>
          <c:showLegendKey val="0"/>
          <c:showVal val="0"/>
          <c:showCatName val="0"/>
          <c:showSerName val="0"/>
          <c:showPercent val="0"/>
          <c:showBubbleSize val="0"/>
        </c:dLbls>
        <c:marker val="1"/>
        <c:smooth val="0"/>
        <c:axId val="129896728"/>
        <c:axId val="188012992"/>
      </c:lineChart>
      <c:dateAx>
        <c:axId val="129896728"/>
        <c:scaling>
          <c:orientation val="minMax"/>
        </c:scaling>
        <c:delete val="1"/>
        <c:axPos val="b"/>
        <c:numFmt formatCode="&quot;H&quot;yy" sourceLinked="1"/>
        <c:majorTickMark val="none"/>
        <c:minorTickMark val="none"/>
        <c:tickLblPos val="none"/>
        <c:crossAx val="188012992"/>
        <c:crosses val="autoZero"/>
        <c:auto val="1"/>
        <c:lblOffset val="100"/>
        <c:baseTimeUnit val="years"/>
      </c:dateAx>
      <c:valAx>
        <c:axId val="18801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89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82.08</c:v>
                </c:pt>
                <c:pt idx="1">
                  <c:v>84.41</c:v>
                </c:pt>
                <c:pt idx="2">
                  <c:v>85.22</c:v>
                </c:pt>
                <c:pt idx="3">
                  <c:v>81.650000000000006</c:v>
                </c:pt>
                <c:pt idx="4">
                  <c:v>83.55</c:v>
                </c:pt>
              </c:numCache>
            </c:numRef>
          </c:val>
          <c:extLst xmlns:c16r2="http://schemas.microsoft.com/office/drawing/2015/06/chart">
            <c:ext xmlns:c16="http://schemas.microsoft.com/office/drawing/2014/chart" uri="{C3380CC4-5D6E-409C-BE32-E72D297353CC}">
              <c16:uniqueId val="{00000000-D5FA-4DBA-9EBC-9C6ED1B521C5}"/>
            </c:ext>
          </c:extLst>
        </c:ser>
        <c:dLbls>
          <c:showLegendKey val="0"/>
          <c:showVal val="0"/>
          <c:showCatName val="0"/>
          <c:showSerName val="0"/>
          <c:showPercent val="0"/>
          <c:showBubbleSize val="0"/>
        </c:dLbls>
        <c:gapWidth val="150"/>
        <c:axId val="188964112"/>
        <c:axId val="18896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xmlns:c16r2="http://schemas.microsoft.com/office/drawing/2015/06/chart">
            <c:ext xmlns:c16="http://schemas.microsoft.com/office/drawing/2014/chart" uri="{C3380CC4-5D6E-409C-BE32-E72D297353CC}">
              <c16:uniqueId val="{00000001-D5FA-4DBA-9EBC-9C6ED1B521C5}"/>
            </c:ext>
          </c:extLst>
        </c:ser>
        <c:dLbls>
          <c:showLegendKey val="0"/>
          <c:showVal val="0"/>
          <c:showCatName val="0"/>
          <c:showSerName val="0"/>
          <c:showPercent val="0"/>
          <c:showBubbleSize val="0"/>
        </c:dLbls>
        <c:marker val="1"/>
        <c:smooth val="0"/>
        <c:axId val="188964112"/>
        <c:axId val="188964504"/>
      </c:lineChart>
      <c:dateAx>
        <c:axId val="188964112"/>
        <c:scaling>
          <c:orientation val="minMax"/>
        </c:scaling>
        <c:delete val="1"/>
        <c:axPos val="b"/>
        <c:numFmt formatCode="&quot;H&quot;yy" sourceLinked="1"/>
        <c:majorTickMark val="none"/>
        <c:minorTickMark val="none"/>
        <c:tickLblPos val="none"/>
        <c:crossAx val="188964504"/>
        <c:crosses val="autoZero"/>
        <c:auto val="1"/>
        <c:lblOffset val="100"/>
        <c:baseTimeUnit val="years"/>
      </c:dateAx>
      <c:valAx>
        <c:axId val="18896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6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89.93</c:v>
                </c:pt>
                <c:pt idx="1">
                  <c:v>89.56</c:v>
                </c:pt>
                <c:pt idx="2">
                  <c:v>89.84</c:v>
                </c:pt>
                <c:pt idx="3">
                  <c:v>92.72</c:v>
                </c:pt>
                <c:pt idx="4">
                  <c:v>89.94</c:v>
                </c:pt>
              </c:numCache>
            </c:numRef>
          </c:val>
          <c:extLst xmlns:c16r2="http://schemas.microsoft.com/office/drawing/2015/06/chart">
            <c:ext xmlns:c16="http://schemas.microsoft.com/office/drawing/2014/chart" uri="{C3380CC4-5D6E-409C-BE32-E72D297353CC}">
              <c16:uniqueId val="{00000000-3F05-4FD2-94B8-196053F6B96E}"/>
            </c:ext>
          </c:extLst>
        </c:ser>
        <c:dLbls>
          <c:showLegendKey val="0"/>
          <c:showVal val="0"/>
          <c:showCatName val="0"/>
          <c:showSerName val="0"/>
          <c:showPercent val="0"/>
          <c:showBubbleSize val="0"/>
        </c:dLbls>
        <c:gapWidth val="150"/>
        <c:axId val="188965680"/>
        <c:axId val="18896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xmlns:c16r2="http://schemas.microsoft.com/office/drawing/2015/06/chart">
            <c:ext xmlns:c16="http://schemas.microsoft.com/office/drawing/2014/chart" uri="{C3380CC4-5D6E-409C-BE32-E72D297353CC}">
              <c16:uniqueId val="{00000001-3F05-4FD2-94B8-196053F6B96E}"/>
            </c:ext>
          </c:extLst>
        </c:ser>
        <c:dLbls>
          <c:showLegendKey val="0"/>
          <c:showVal val="0"/>
          <c:showCatName val="0"/>
          <c:showSerName val="0"/>
          <c:showPercent val="0"/>
          <c:showBubbleSize val="0"/>
        </c:dLbls>
        <c:marker val="1"/>
        <c:smooth val="0"/>
        <c:axId val="188965680"/>
        <c:axId val="188966072"/>
      </c:lineChart>
      <c:dateAx>
        <c:axId val="188965680"/>
        <c:scaling>
          <c:orientation val="minMax"/>
        </c:scaling>
        <c:delete val="1"/>
        <c:axPos val="b"/>
        <c:numFmt formatCode="&quot;H&quot;yy" sourceLinked="1"/>
        <c:majorTickMark val="none"/>
        <c:minorTickMark val="none"/>
        <c:tickLblPos val="none"/>
        <c:crossAx val="188966072"/>
        <c:crosses val="autoZero"/>
        <c:auto val="1"/>
        <c:lblOffset val="100"/>
        <c:baseTimeUnit val="years"/>
      </c:dateAx>
      <c:valAx>
        <c:axId val="18896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6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134.44999999999999</c:v>
                </c:pt>
                <c:pt idx="1">
                  <c:v>138.78</c:v>
                </c:pt>
                <c:pt idx="2">
                  <c:v>138.4</c:v>
                </c:pt>
                <c:pt idx="3">
                  <c:v>132.91999999999999</c:v>
                </c:pt>
                <c:pt idx="4">
                  <c:v>114.74</c:v>
                </c:pt>
              </c:numCache>
            </c:numRef>
          </c:val>
          <c:extLst xmlns:c16r2="http://schemas.microsoft.com/office/drawing/2015/06/chart">
            <c:ext xmlns:c16="http://schemas.microsoft.com/office/drawing/2014/chart" uri="{C3380CC4-5D6E-409C-BE32-E72D297353CC}">
              <c16:uniqueId val="{00000000-76B6-41DB-AA8C-5745ABA68ABC}"/>
            </c:ext>
          </c:extLst>
        </c:ser>
        <c:dLbls>
          <c:showLegendKey val="0"/>
          <c:showVal val="0"/>
          <c:showCatName val="0"/>
          <c:showSerName val="0"/>
          <c:showPercent val="0"/>
          <c:showBubbleSize val="0"/>
        </c:dLbls>
        <c:gapWidth val="150"/>
        <c:axId val="188645064"/>
        <c:axId val="188645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xmlns:c16r2="http://schemas.microsoft.com/office/drawing/2015/06/chart">
            <c:ext xmlns:c16="http://schemas.microsoft.com/office/drawing/2014/chart" uri="{C3380CC4-5D6E-409C-BE32-E72D297353CC}">
              <c16:uniqueId val="{00000001-76B6-41DB-AA8C-5745ABA68ABC}"/>
            </c:ext>
          </c:extLst>
        </c:ser>
        <c:dLbls>
          <c:showLegendKey val="0"/>
          <c:showVal val="0"/>
          <c:showCatName val="0"/>
          <c:showSerName val="0"/>
          <c:showPercent val="0"/>
          <c:showBubbleSize val="0"/>
        </c:dLbls>
        <c:marker val="1"/>
        <c:smooth val="0"/>
        <c:axId val="188645064"/>
        <c:axId val="188645448"/>
      </c:lineChart>
      <c:dateAx>
        <c:axId val="188645064"/>
        <c:scaling>
          <c:orientation val="minMax"/>
        </c:scaling>
        <c:delete val="1"/>
        <c:axPos val="b"/>
        <c:numFmt formatCode="&quot;H&quot;yy" sourceLinked="1"/>
        <c:majorTickMark val="none"/>
        <c:minorTickMark val="none"/>
        <c:tickLblPos val="none"/>
        <c:crossAx val="188645448"/>
        <c:crosses val="autoZero"/>
        <c:auto val="1"/>
        <c:lblOffset val="100"/>
        <c:baseTimeUnit val="years"/>
      </c:dateAx>
      <c:valAx>
        <c:axId val="188645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64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48.47</c:v>
                </c:pt>
                <c:pt idx="1">
                  <c:v>49.21</c:v>
                </c:pt>
                <c:pt idx="2">
                  <c:v>50.28</c:v>
                </c:pt>
                <c:pt idx="3">
                  <c:v>51.55</c:v>
                </c:pt>
                <c:pt idx="4">
                  <c:v>52.46</c:v>
                </c:pt>
              </c:numCache>
            </c:numRef>
          </c:val>
          <c:extLst xmlns:c16r2="http://schemas.microsoft.com/office/drawing/2015/06/chart">
            <c:ext xmlns:c16="http://schemas.microsoft.com/office/drawing/2014/chart" uri="{C3380CC4-5D6E-409C-BE32-E72D297353CC}">
              <c16:uniqueId val="{00000000-E59B-4C63-B27D-0D1C1BB48525}"/>
            </c:ext>
          </c:extLst>
        </c:ser>
        <c:dLbls>
          <c:showLegendKey val="0"/>
          <c:showVal val="0"/>
          <c:showCatName val="0"/>
          <c:showSerName val="0"/>
          <c:showPercent val="0"/>
          <c:showBubbleSize val="0"/>
        </c:dLbls>
        <c:gapWidth val="150"/>
        <c:axId val="188665008"/>
        <c:axId val="18866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xmlns:c16r2="http://schemas.microsoft.com/office/drawing/2015/06/chart">
            <c:ext xmlns:c16="http://schemas.microsoft.com/office/drawing/2014/chart" uri="{C3380CC4-5D6E-409C-BE32-E72D297353CC}">
              <c16:uniqueId val="{00000001-E59B-4C63-B27D-0D1C1BB48525}"/>
            </c:ext>
          </c:extLst>
        </c:ser>
        <c:dLbls>
          <c:showLegendKey val="0"/>
          <c:showVal val="0"/>
          <c:showCatName val="0"/>
          <c:showSerName val="0"/>
          <c:showPercent val="0"/>
          <c:showBubbleSize val="0"/>
        </c:dLbls>
        <c:marker val="1"/>
        <c:smooth val="0"/>
        <c:axId val="188665008"/>
        <c:axId val="188665392"/>
      </c:lineChart>
      <c:dateAx>
        <c:axId val="188665008"/>
        <c:scaling>
          <c:orientation val="minMax"/>
        </c:scaling>
        <c:delete val="1"/>
        <c:axPos val="b"/>
        <c:numFmt formatCode="&quot;H&quot;yy" sourceLinked="1"/>
        <c:majorTickMark val="none"/>
        <c:minorTickMark val="none"/>
        <c:tickLblPos val="none"/>
        <c:crossAx val="188665392"/>
        <c:crosses val="autoZero"/>
        <c:auto val="1"/>
        <c:lblOffset val="100"/>
        <c:baseTimeUnit val="years"/>
      </c:dateAx>
      <c:valAx>
        <c:axId val="18866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6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2.85</c:v>
                </c:pt>
                <c:pt idx="1">
                  <c:v>34.97</c:v>
                </c:pt>
                <c:pt idx="2">
                  <c:v>34.4</c:v>
                </c:pt>
                <c:pt idx="3">
                  <c:v>34.130000000000003</c:v>
                </c:pt>
                <c:pt idx="4">
                  <c:v>34.71</c:v>
                </c:pt>
              </c:numCache>
            </c:numRef>
          </c:val>
          <c:extLst xmlns:c16r2="http://schemas.microsoft.com/office/drawing/2015/06/chart">
            <c:ext xmlns:c16="http://schemas.microsoft.com/office/drawing/2014/chart" uri="{C3380CC4-5D6E-409C-BE32-E72D297353CC}">
              <c16:uniqueId val="{00000000-640F-4072-AA80-5ABD0DE75BFB}"/>
            </c:ext>
          </c:extLst>
        </c:ser>
        <c:dLbls>
          <c:showLegendKey val="0"/>
          <c:showVal val="0"/>
          <c:showCatName val="0"/>
          <c:showSerName val="0"/>
          <c:showPercent val="0"/>
          <c:showBubbleSize val="0"/>
        </c:dLbls>
        <c:gapWidth val="150"/>
        <c:axId val="188710152"/>
        <c:axId val="18871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xmlns:c16r2="http://schemas.microsoft.com/office/drawing/2015/06/chart">
            <c:ext xmlns:c16="http://schemas.microsoft.com/office/drawing/2014/chart" uri="{C3380CC4-5D6E-409C-BE32-E72D297353CC}">
              <c16:uniqueId val="{00000001-640F-4072-AA80-5ABD0DE75BFB}"/>
            </c:ext>
          </c:extLst>
        </c:ser>
        <c:dLbls>
          <c:showLegendKey val="0"/>
          <c:showVal val="0"/>
          <c:showCatName val="0"/>
          <c:showSerName val="0"/>
          <c:showPercent val="0"/>
          <c:showBubbleSize val="0"/>
        </c:dLbls>
        <c:marker val="1"/>
        <c:smooth val="0"/>
        <c:axId val="188710152"/>
        <c:axId val="188710536"/>
      </c:lineChart>
      <c:dateAx>
        <c:axId val="188710152"/>
        <c:scaling>
          <c:orientation val="minMax"/>
        </c:scaling>
        <c:delete val="1"/>
        <c:axPos val="b"/>
        <c:numFmt formatCode="&quot;H&quot;yy" sourceLinked="1"/>
        <c:majorTickMark val="none"/>
        <c:minorTickMark val="none"/>
        <c:tickLblPos val="none"/>
        <c:crossAx val="188710536"/>
        <c:crosses val="autoZero"/>
        <c:auto val="1"/>
        <c:lblOffset val="100"/>
        <c:baseTimeUnit val="years"/>
      </c:dateAx>
      <c:valAx>
        <c:axId val="18871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1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B73-4AED-8F4E-71AC94DF734C}"/>
            </c:ext>
          </c:extLst>
        </c:ser>
        <c:dLbls>
          <c:showLegendKey val="0"/>
          <c:showVal val="0"/>
          <c:showCatName val="0"/>
          <c:showSerName val="0"/>
          <c:showPercent val="0"/>
          <c:showBubbleSize val="0"/>
        </c:dLbls>
        <c:gapWidth val="150"/>
        <c:axId val="187941696"/>
        <c:axId val="18794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xmlns:c16r2="http://schemas.microsoft.com/office/drawing/2015/06/chart">
            <c:ext xmlns:c16="http://schemas.microsoft.com/office/drawing/2014/chart" uri="{C3380CC4-5D6E-409C-BE32-E72D297353CC}">
              <c16:uniqueId val="{00000001-6B73-4AED-8F4E-71AC94DF734C}"/>
            </c:ext>
          </c:extLst>
        </c:ser>
        <c:dLbls>
          <c:showLegendKey val="0"/>
          <c:showVal val="0"/>
          <c:showCatName val="0"/>
          <c:showSerName val="0"/>
          <c:showPercent val="0"/>
          <c:showBubbleSize val="0"/>
        </c:dLbls>
        <c:marker val="1"/>
        <c:smooth val="0"/>
        <c:axId val="187941696"/>
        <c:axId val="187942088"/>
      </c:lineChart>
      <c:dateAx>
        <c:axId val="187941696"/>
        <c:scaling>
          <c:orientation val="minMax"/>
        </c:scaling>
        <c:delete val="1"/>
        <c:axPos val="b"/>
        <c:numFmt formatCode="&quot;H&quot;yy" sourceLinked="1"/>
        <c:majorTickMark val="none"/>
        <c:minorTickMark val="none"/>
        <c:tickLblPos val="none"/>
        <c:crossAx val="187942088"/>
        <c:crosses val="autoZero"/>
        <c:auto val="1"/>
        <c:lblOffset val="100"/>
        <c:baseTimeUnit val="years"/>
      </c:dateAx>
      <c:valAx>
        <c:axId val="187942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94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1382.72</c:v>
                </c:pt>
                <c:pt idx="1">
                  <c:v>1251.74</c:v>
                </c:pt>
                <c:pt idx="2">
                  <c:v>2075.87</c:v>
                </c:pt>
                <c:pt idx="3">
                  <c:v>685.51</c:v>
                </c:pt>
                <c:pt idx="4">
                  <c:v>390.12</c:v>
                </c:pt>
              </c:numCache>
            </c:numRef>
          </c:val>
          <c:extLst xmlns:c16r2="http://schemas.microsoft.com/office/drawing/2015/06/chart">
            <c:ext xmlns:c16="http://schemas.microsoft.com/office/drawing/2014/chart" uri="{C3380CC4-5D6E-409C-BE32-E72D297353CC}">
              <c16:uniqueId val="{00000000-EDEA-4FA3-80E1-B44CA8BC4BAC}"/>
            </c:ext>
          </c:extLst>
        </c:ser>
        <c:dLbls>
          <c:showLegendKey val="0"/>
          <c:showVal val="0"/>
          <c:showCatName val="0"/>
          <c:showSerName val="0"/>
          <c:showPercent val="0"/>
          <c:showBubbleSize val="0"/>
        </c:dLbls>
        <c:gapWidth val="150"/>
        <c:axId val="187943264"/>
        <c:axId val="18794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xmlns:c16r2="http://schemas.microsoft.com/office/drawing/2015/06/chart">
            <c:ext xmlns:c16="http://schemas.microsoft.com/office/drawing/2014/chart" uri="{C3380CC4-5D6E-409C-BE32-E72D297353CC}">
              <c16:uniqueId val="{00000001-EDEA-4FA3-80E1-B44CA8BC4BAC}"/>
            </c:ext>
          </c:extLst>
        </c:ser>
        <c:dLbls>
          <c:showLegendKey val="0"/>
          <c:showVal val="0"/>
          <c:showCatName val="0"/>
          <c:showSerName val="0"/>
          <c:showPercent val="0"/>
          <c:showBubbleSize val="0"/>
        </c:dLbls>
        <c:marker val="1"/>
        <c:smooth val="0"/>
        <c:axId val="187943264"/>
        <c:axId val="187943656"/>
      </c:lineChart>
      <c:dateAx>
        <c:axId val="187943264"/>
        <c:scaling>
          <c:orientation val="minMax"/>
        </c:scaling>
        <c:delete val="1"/>
        <c:axPos val="b"/>
        <c:numFmt formatCode="&quot;H&quot;yy" sourceLinked="1"/>
        <c:majorTickMark val="none"/>
        <c:minorTickMark val="none"/>
        <c:tickLblPos val="none"/>
        <c:crossAx val="187943656"/>
        <c:crosses val="autoZero"/>
        <c:auto val="1"/>
        <c:lblOffset val="100"/>
        <c:baseTimeUnit val="years"/>
      </c:dateAx>
      <c:valAx>
        <c:axId val="187943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94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65.39</c:v>
                </c:pt>
                <c:pt idx="1">
                  <c:v>58.17</c:v>
                </c:pt>
                <c:pt idx="2">
                  <c:v>51.55</c:v>
                </c:pt>
                <c:pt idx="3">
                  <c:v>45.59</c:v>
                </c:pt>
                <c:pt idx="4">
                  <c:v>39.270000000000003</c:v>
                </c:pt>
              </c:numCache>
            </c:numRef>
          </c:val>
          <c:extLst xmlns:c16r2="http://schemas.microsoft.com/office/drawing/2015/06/chart">
            <c:ext xmlns:c16="http://schemas.microsoft.com/office/drawing/2014/chart" uri="{C3380CC4-5D6E-409C-BE32-E72D297353CC}">
              <c16:uniqueId val="{00000000-D388-446D-9C20-DB6870975A33}"/>
            </c:ext>
          </c:extLst>
        </c:ser>
        <c:dLbls>
          <c:showLegendKey val="0"/>
          <c:showVal val="0"/>
          <c:showCatName val="0"/>
          <c:showSerName val="0"/>
          <c:showPercent val="0"/>
          <c:showBubbleSize val="0"/>
        </c:dLbls>
        <c:gapWidth val="150"/>
        <c:axId val="187941304"/>
        <c:axId val="18794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xmlns:c16r2="http://schemas.microsoft.com/office/drawing/2015/06/chart">
            <c:ext xmlns:c16="http://schemas.microsoft.com/office/drawing/2014/chart" uri="{C3380CC4-5D6E-409C-BE32-E72D297353CC}">
              <c16:uniqueId val="{00000001-D388-446D-9C20-DB6870975A33}"/>
            </c:ext>
          </c:extLst>
        </c:ser>
        <c:dLbls>
          <c:showLegendKey val="0"/>
          <c:showVal val="0"/>
          <c:showCatName val="0"/>
          <c:showSerName val="0"/>
          <c:showPercent val="0"/>
          <c:showBubbleSize val="0"/>
        </c:dLbls>
        <c:marker val="1"/>
        <c:smooth val="0"/>
        <c:axId val="187941304"/>
        <c:axId val="187940912"/>
      </c:lineChart>
      <c:dateAx>
        <c:axId val="187941304"/>
        <c:scaling>
          <c:orientation val="minMax"/>
        </c:scaling>
        <c:delete val="1"/>
        <c:axPos val="b"/>
        <c:numFmt formatCode="&quot;H&quot;yy" sourceLinked="1"/>
        <c:majorTickMark val="none"/>
        <c:minorTickMark val="none"/>
        <c:tickLblPos val="none"/>
        <c:crossAx val="187940912"/>
        <c:crosses val="autoZero"/>
        <c:auto val="1"/>
        <c:lblOffset val="100"/>
        <c:baseTimeUnit val="years"/>
      </c:dateAx>
      <c:valAx>
        <c:axId val="187940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94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138.81</c:v>
                </c:pt>
                <c:pt idx="1">
                  <c:v>144.05000000000001</c:v>
                </c:pt>
                <c:pt idx="2">
                  <c:v>143.16999999999999</c:v>
                </c:pt>
                <c:pt idx="3">
                  <c:v>137.44999999999999</c:v>
                </c:pt>
                <c:pt idx="4">
                  <c:v>115.15</c:v>
                </c:pt>
              </c:numCache>
            </c:numRef>
          </c:val>
          <c:extLst xmlns:c16r2="http://schemas.microsoft.com/office/drawing/2015/06/chart">
            <c:ext xmlns:c16="http://schemas.microsoft.com/office/drawing/2014/chart" uri="{C3380CC4-5D6E-409C-BE32-E72D297353CC}">
              <c16:uniqueId val="{00000000-F3B7-4626-B627-AC1BD6934D2F}"/>
            </c:ext>
          </c:extLst>
        </c:ser>
        <c:dLbls>
          <c:showLegendKey val="0"/>
          <c:showVal val="0"/>
          <c:showCatName val="0"/>
          <c:showSerName val="0"/>
          <c:showPercent val="0"/>
          <c:showBubbleSize val="0"/>
        </c:dLbls>
        <c:gapWidth val="150"/>
        <c:axId val="187939736"/>
        <c:axId val="18896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xmlns:c16r2="http://schemas.microsoft.com/office/drawing/2015/06/chart">
            <c:ext xmlns:c16="http://schemas.microsoft.com/office/drawing/2014/chart" uri="{C3380CC4-5D6E-409C-BE32-E72D297353CC}">
              <c16:uniqueId val="{00000001-F3B7-4626-B627-AC1BD6934D2F}"/>
            </c:ext>
          </c:extLst>
        </c:ser>
        <c:dLbls>
          <c:showLegendKey val="0"/>
          <c:showVal val="0"/>
          <c:showCatName val="0"/>
          <c:showSerName val="0"/>
          <c:showPercent val="0"/>
          <c:showBubbleSize val="0"/>
        </c:dLbls>
        <c:marker val="1"/>
        <c:smooth val="0"/>
        <c:axId val="187939736"/>
        <c:axId val="188961368"/>
      </c:lineChart>
      <c:dateAx>
        <c:axId val="187939736"/>
        <c:scaling>
          <c:orientation val="minMax"/>
        </c:scaling>
        <c:delete val="1"/>
        <c:axPos val="b"/>
        <c:numFmt formatCode="&quot;H&quot;yy" sourceLinked="1"/>
        <c:majorTickMark val="none"/>
        <c:minorTickMark val="none"/>
        <c:tickLblPos val="none"/>
        <c:crossAx val="188961368"/>
        <c:crosses val="autoZero"/>
        <c:auto val="1"/>
        <c:lblOffset val="100"/>
        <c:baseTimeUnit val="years"/>
      </c:dateAx>
      <c:valAx>
        <c:axId val="18896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3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130.21</c:v>
                </c:pt>
                <c:pt idx="1">
                  <c:v>125.63</c:v>
                </c:pt>
                <c:pt idx="2">
                  <c:v>126.36</c:v>
                </c:pt>
                <c:pt idx="3">
                  <c:v>132.71</c:v>
                </c:pt>
                <c:pt idx="4">
                  <c:v>159.08000000000001</c:v>
                </c:pt>
              </c:numCache>
            </c:numRef>
          </c:val>
          <c:extLst xmlns:c16r2="http://schemas.microsoft.com/office/drawing/2015/06/chart">
            <c:ext xmlns:c16="http://schemas.microsoft.com/office/drawing/2014/chart" uri="{C3380CC4-5D6E-409C-BE32-E72D297353CC}">
              <c16:uniqueId val="{00000000-4891-4EBB-B7D7-EC15BDEF308B}"/>
            </c:ext>
          </c:extLst>
        </c:ser>
        <c:dLbls>
          <c:showLegendKey val="0"/>
          <c:showVal val="0"/>
          <c:showCatName val="0"/>
          <c:showSerName val="0"/>
          <c:showPercent val="0"/>
          <c:showBubbleSize val="0"/>
        </c:dLbls>
        <c:gapWidth val="150"/>
        <c:axId val="188962544"/>
        <c:axId val="18896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xmlns:c16r2="http://schemas.microsoft.com/office/drawing/2015/06/chart">
            <c:ext xmlns:c16="http://schemas.microsoft.com/office/drawing/2014/chart" uri="{C3380CC4-5D6E-409C-BE32-E72D297353CC}">
              <c16:uniqueId val="{00000001-4891-4EBB-B7D7-EC15BDEF308B}"/>
            </c:ext>
          </c:extLst>
        </c:ser>
        <c:dLbls>
          <c:showLegendKey val="0"/>
          <c:showVal val="0"/>
          <c:showCatName val="0"/>
          <c:showSerName val="0"/>
          <c:showPercent val="0"/>
          <c:showBubbleSize val="0"/>
        </c:dLbls>
        <c:marker val="1"/>
        <c:smooth val="0"/>
        <c:axId val="188962544"/>
        <c:axId val="188962936"/>
      </c:lineChart>
      <c:dateAx>
        <c:axId val="188962544"/>
        <c:scaling>
          <c:orientation val="minMax"/>
        </c:scaling>
        <c:delete val="1"/>
        <c:axPos val="b"/>
        <c:numFmt formatCode="&quot;H&quot;yy" sourceLinked="1"/>
        <c:majorTickMark val="none"/>
        <c:minorTickMark val="none"/>
        <c:tickLblPos val="none"/>
        <c:crossAx val="188962936"/>
        <c:crosses val="autoZero"/>
        <c:auto val="1"/>
        <c:lblOffset val="100"/>
        <c:baseTimeUnit val="years"/>
      </c:dateAx>
      <c:valAx>
        <c:axId val="18896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6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福岡県　筑後市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49519</v>
      </c>
      <c r="AM8" s="61"/>
      <c r="AN8" s="61"/>
      <c r="AO8" s="61"/>
      <c r="AP8" s="61"/>
      <c r="AQ8" s="61"/>
      <c r="AR8" s="61"/>
      <c r="AS8" s="61"/>
      <c r="AT8" s="52">
        <f>データ!$S$6</f>
        <v>41.78</v>
      </c>
      <c r="AU8" s="53"/>
      <c r="AV8" s="53"/>
      <c r="AW8" s="53"/>
      <c r="AX8" s="53"/>
      <c r="AY8" s="53"/>
      <c r="AZ8" s="53"/>
      <c r="BA8" s="53"/>
      <c r="BB8" s="54">
        <f>データ!$T$6</f>
        <v>1185.23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88.04</v>
      </c>
      <c r="J10" s="53"/>
      <c r="K10" s="53"/>
      <c r="L10" s="53"/>
      <c r="M10" s="53"/>
      <c r="N10" s="53"/>
      <c r="O10" s="64"/>
      <c r="P10" s="54">
        <f>データ!$P$6</f>
        <v>79.92</v>
      </c>
      <c r="Q10" s="54"/>
      <c r="R10" s="54"/>
      <c r="S10" s="54"/>
      <c r="T10" s="54"/>
      <c r="U10" s="54"/>
      <c r="V10" s="54"/>
      <c r="W10" s="61">
        <f>データ!$Q$6</f>
        <v>3580</v>
      </c>
      <c r="X10" s="61"/>
      <c r="Y10" s="61"/>
      <c r="Z10" s="61"/>
      <c r="AA10" s="61"/>
      <c r="AB10" s="61"/>
      <c r="AC10" s="61"/>
      <c r="AD10" s="2"/>
      <c r="AE10" s="2"/>
      <c r="AF10" s="2"/>
      <c r="AG10" s="2"/>
      <c r="AH10" s="4"/>
      <c r="AI10" s="4"/>
      <c r="AJ10" s="4"/>
      <c r="AK10" s="4"/>
      <c r="AL10" s="61">
        <f>データ!$U$6</f>
        <v>39913</v>
      </c>
      <c r="AM10" s="61"/>
      <c r="AN10" s="61"/>
      <c r="AO10" s="61"/>
      <c r="AP10" s="61"/>
      <c r="AQ10" s="61"/>
      <c r="AR10" s="61"/>
      <c r="AS10" s="61"/>
      <c r="AT10" s="52">
        <f>データ!$V$6</f>
        <v>41.85</v>
      </c>
      <c r="AU10" s="53"/>
      <c r="AV10" s="53"/>
      <c r="AW10" s="53"/>
      <c r="AX10" s="53"/>
      <c r="AY10" s="53"/>
      <c r="AZ10" s="53"/>
      <c r="BA10" s="53"/>
      <c r="BB10" s="54">
        <f>データ!$W$6</f>
        <v>953.72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H0RuNIVFp4cWmg/a4UhK5qjJm1RHYBK1r/pGqgtAJohjkb2yrk9fF5GgE3QXoStmpf+b9HWW0okwynrbyFEkBQ==" saltValue="FAUUEBmYx2KRcVo3/XYzH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402117</v>
      </c>
      <c r="D6" s="34">
        <f t="shared" si="3"/>
        <v>46</v>
      </c>
      <c r="E6" s="34">
        <f t="shared" si="3"/>
        <v>1</v>
      </c>
      <c r="F6" s="34">
        <f t="shared" si="3"/>
        <v>0</v>
      </c>
      <c r="G6" s="34">
        <f t="shared" si="3"/>
        <v>1</v>
      </c>
      <c r="H6" s="34" t="str">
        <f t="shared" si="3"/>
        <v>福岡県　筑後市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88.04</v>
      </c>
      <c r="P6" s="35">
        <f t="shared" si="3"/>
        <v>79.92</v>
      </c>
      <c r="Q6" s="35">
        <f t="shared" si="3"/>
        <v>3580</v>
      </c>
      <c r="R6" s="35">
        <f t="shared" si="3"/>
        <v>49519</v>
      </c>
      <c r="S6" s="35">
        <f t="shared" si="3"/>
        <v>41.78</v>
      </c>
      <c r="T6" s="35">
        <f t="shared" si="3"/>
        <v>1185.23</v>
      </c>
      <c r="U6" s="35">
        <f t="shared" si="3"/>
        <v>39913</v>
      </c>
      <c r="V6" s="35">
        <f t="shared" si="3"/>
        <v>41.85</v>
      </c>
      <c r="W6" s="35">
        <f t="shared" si="3"/>
        <v>953.72</v>
      </c>
      <c r="X6" s="36">
        <f>IF(X7="",NA(),X7)</f>
        <v>134.44999999999999</v>
      </c>
      <c r="Y6" s="36">
        <f t="shared" ref="Y6:AG6" si="4">IF(Y7="",NA(),Y7)</f>
        <v>138.78</v>
      </c>
      <c r="Z6" s="36">
        <f t="shared" si="4"/>
        <v>138.4</v>
      </c>
      <c r="AA6" s="36">
        <f t="shared" si="4"/>
        <v>132.91999999999999</v>
      </c>
      <c r="AB6" s="36">
        <f t="shared" si="4"/>
        <v>114.74</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1382.72</v>
      </c>
      <c r="AU6" s="36">
        <f t="shared" ref="AU6:BC6" si="6">IF(AU7="",NA(),AU7)</f>
        <v>1251.74</v>
      </c>
      <c r="AV6" s="36">
        <f t="shared" si="6"/>
        <v>2075.87</v>
      </c>
      <c r="AW6" s="36">
        <f t="shared" si="6"/>
        <v>685.51</v>
      </c>
      <c r="AX6" s="36">
        <f t="shared" si="6"/>
        <v>390.12</v>
      </c>
      <c r="AY6" s="36">
        <f t="shared" si="6"/>
        <v>371.31</v>
      </c>
      <c r="AZ6" s="36">
        <f t="shared" si="6"/>
        <v>377.63</v>
      </c>
      <c r="BA6" s="36">
        <f t="shared" si="6"/>
        <v>357.34</v>
      </c>
      <c r="BB6" s="36">
        <f t="shared" si="6"/>
        <v>366.03</v>
      </c>
      <c r="BC6" s="36">
        <f t="shared" si="6"/>
        <v>365.18</v>
      </c>
      <c r="BD6" s="35" t="str">
        <f>IF(BD7="","",IF(BD7="-","【-】","【"&amp;SUBSTITUTE(TEXT(BD7,"#,##0.00"),"-","△")&amp;"】"))</f>
        <v>【264.97】</v>
      </c>
      <c r="BE6" s="36">
        <f>IF(BE7="",NA(),BE7)</f>
        <v>65.39</v>
      </c>
      <c r="BF6" s="36">
        <f t="shared" ref="BF6:BN6" si="7">IF(BF7="",NA(),BF7)</f>
        <v>58.17</v>
      </c>
      <c r="BG6" s="36">
        <f t="shared" si="7"/>
        <v>51.55</v>
      </c>
      <c r="BH6" s="36">
        <f t="shared" si="7"/>
        <v>45.59</v>
      </c>
      <c r="BI6" s="36">
        <f t="shared" si="7"/>
        <v>39.270000000000003</v>
      </c>
      <c r="BJ6" s="36">
        <f t="shared" si="7"/>
        <v>373.09</v>
      </c>
      <c r="BK6" s="36">
        <f t="shared" si="7"/>
        <v>364.71</v>
      </c>
      <c r="BL6" s="36">
        <f t="shared" si="7"/>
        <v>373.69</v>
      </c>
      <c r="BM6" s="36">
        <f t="shared" si="7"/>
        <v>370.12</v>
      </c>
      <c r="BN6" s="36">
        <f t="shared" si="7"/>
        <v>371.65</v>
      </c>
      <c r="BO6" s="35" t="str">
        <f>IF(BO7="","",IF(BO7="-","【-】","【"&amp;SUBSTITUTE(TEXT(BO7,"#,##0.00"),"-","△")&amp;"】"))</f>
        <v>【266.61】</v>
      </c>
      <c r="BP6" s="36">
        <f>IF(BP7="",NA(),BP7)</f>
        <v>138.81</v>
      </c>
      <c r="BQ6" s="36">
        <f t="shared" ref="BQ6:BY6" si="8">IF(BQ7="",NA(),BQ7)</f>
        <v>144.05000000000001</v>
      </c>
      <c r="BR6" s="36">
        <f t="shared" si="8"/>
        <v>143.16999999999999</v>
      </c>
      <c r="BS6" s="36">
        <f t="shared" si="8"/>
        <v>137.44999999999999</v>
      </c>
      <c r="BT6" s="36">
        <f t="shared" si="8"/>
        <v>115.15</v>
      </c>
      <c r="BU6" s="36">
        <f t="shared" si="8"/>
        <v>99.99</v>
      </c>
      <c r="BV6" s="36">
        <f t="shared" si="8"/>
        <v>100.65</v>
      </c>
      <c r="BW6" s="36">
        <f t="shared" si="8"/>
        <v>99.87</v>
      </c>
      <c r="BX6" s="36">
        <f t="shared" si="8"/>
        <v>100.42</v>
      </c>
      <c r="BY6" s="36">
        <f t="shared" si="8"/>
        <v>98.77</v>
      </c>
      <c r="BZ6" s="35" t="str">
        <f>IF(BZ7="","",IF(BZ7="-","【-】","【"&amp;SUBSTITUTE(TEXT(BZ7,"#,##0.00"),"-","△")&amp;"】"))</f>
        <v>【103.24】</v>
      </c>
      <c r="CA6" s="36">
        <f>IF(CA7="",NA(),CA7)</f>
        <v>130.21</v>
      </c>
      <c r="CB6" s="36">
        <f t="shared" ref="CB6:CJ6" si="9">IF(CB7="",NA(),CB7)</f>
        <v>125.63</v>
      </c>
      <c r="CC6" s="36">
        <f t="shared" si="9"/>
        <v>126.36</v>
      </c>
      <c r="CD6" s="36">
        <f t="shared" si="9"/>
        <v>132.71</v>
      </c>
      <c r="CE6" s="36">
        <f t="shared" si="9"/>
        <v>159.08000000000001</v>
      </c>
      <c r="CF6" s="36">
        <f t="shared" si="9"/>
        <v>171.15</v>
      </c>
      <c r="CG6" s="36">
        <f t="shared" si="9"/>
        <v>170.19</v>
      </c>
      <c r="CH6" s="36">
        <f t="shared" si="9"/>
        <v>171.81</v>
      </c>
      <c r="CI6" s="36">
        <f t="shared" si="9"/>
        <v>171.67</v>
      </c>
      <c r="CJ6" s="36">
        <f t="shared" si="9"/>
        <v>173.67</v>
      </c>
      <c r="CK6" s="35" t="str">
        <f>IF(CK7="","",IF(CK7="-","【-】","【"&amp;SUBSTITUTE(TEXT(CK7,"#,##0.00"),"-","△")&amp;"】"))</f>
        <v>【168.38】</v>
      </c>
      <c r="CL6" s="36">
        <f>IF(CL7="",NA(),CL7)</f>
        <v>82.08</v>
      </c>
      <c r="CM6" s="36">
        <f t="shared" ref="CM6:CU6" si="10">IF(CM7="",NA(),CM7)</f>
        <v>84.41</v>
      </c>
      <c r="CN6" s="36">
        <f t="shared" si="10"/>
        <v>85.22</v>
      </c>
      <c r="CO6" s="36">
        <f t="shared" si="10"/>
        <v>81.650000000000006</v>
      </c>
      <c r="CP6" s="36">
        <f t="shared" si="10"/>
        <v>83.55</v>
      </c>
      <c r="CQ6" s="36">
        <f t="shared" si="10"/>
        <v>58.53</v>
      </c>
      <c r="CR6" s="36">
        <f t="shared" si="10"/>
        <v>59.01</v>
      </c>
      <c r="CS6" s="36">
        <f t="shared" si="10"/>
        <v>60.03</v>
      </c>
      <c r="CT6" s="36">
        <f t="shared" si="10"/>
        <v>59.74</v>
      </c>
      <c r="CU6" s="36">
        <f t="shared" si="10"/>
        <v>59.67</v>
      </c>
      <c r="CV6" s="35" t="str">
        <f>IF(CV7="","",IF(CV7="-","【-】","【"&amp;SUBSTITUTE(TEXT(CV7,"#,##0.00"),"-","△")&amp;"】"))</f>
        <v>【60.00】</v>
      </c>
      <c r="CW6" s="36">
        <f>IF(CW7="",NA(),CW7)</f>
        <v>89.93</v>
      </c>
      <c r="CX6" s="36">
        <f t="shared" ref="CX6:DF6" si="11">IF(CX7="",NA(),CX7)</f>
        <v>89.56</v>
      </c>
      <c r="CY6" s="36">
        <f t="shared" si="11"/>
        <v>89.84</v>
      </c>
      <c r="CZ6" s="36">
        <f t="shared" si="11"/>
        <v>92.72</v>
      </c>
      <c r="DA6" s="36">
        <f t="shared" si="11"/>
        <v>89.94</v>
      </c>
      <c r="DB6" s="36">
        <f t="shared" si="11"/>
        <v>85.26</v>
      </c>
      <c r="DC6" s="36">
        <f t="shared" si="11"/>
        <v>85.37</v>
      </c>
      <c r="DD6" s="36">
        <f t="shared" si="11"/>
        <v>84.81</v>
      </c>
      <c r="DE6" s="36">
        <f t="shared" si="11"/>
        <v>84.8</v>
      </c>
      <c r="DF6" s="36">
        <f t="shared" si="11"/>
        <v>84.6</v>
      </c>
      <c r="DG6" s="35" t="str">
        <f>IF(DG7="","",IF(DG7="-","【-】","【"&amp;SUBSTITUTE(TEXT(DG7,"#,##0.00"),"-","△")&amp;"】"))</f>
        <v>【89.80】</v>
      </c>
      <c r="DH6" s="36">
        <f>IF(DH7="",NA(),DH7)</f>
        <v>48.47</v>
      </c>
      <c r="DI6" s="36">
        <f t="shared" ref="DI6:DQ6" si="12">IF(DI7="",NA(),DI7)</f>
        <v>49.21</v>
      </c>
      <c r="DJ6" s="36">
        <f t="shared" si="12"/>
        <v>50.28</v>
      </c>
      <c r="DK6" s="36">
        <f t="shared" si="12"/>
        <v>51.55</v>
      </c>
      <c r="DL6" s="36">
        <f t="shared" si="12"/>
        <v>52.46</v>
      </c>
      <c r="DM6" s="36">
        <f t="shared" si="12"/>
        <v>45.75</v>
      </c>
      <c r="DN6" s="36">
        <f t="shared" si="12"/>
        <v>46.9</v>
      </c>
      <c r="DO6" s="36">
        <f t="shared" si="12"/>
        <v>47.28</v>
      </c>
      <c r="DP6" s="36">
        <f t="shared" si="12"/>
        <v>47.66</v>
      </c>
      <c r="DQ6" s="36">
        <f t="shared" si="12"/>
        <v>48.17</v>
      </c>
      <c r="DR6" s="35" t="str">
        <f>IF(DR7="","",IF(DR7="-","【-】","【"&amp;SUBSTITUTE(TEXT(DR7,"#,##0.00"),"-","△")&amp;"】"))</f>
        <v>【49.59】</v>
      </c>
      <c r="DS6" s="36">
        <f>IF(DS7="",NA(),DS7)</f>
        <v>2.85</v>
      </c>
      <c r="DT6" s="36">
        <f t="shared" ref="DT6:EB6" si="13">IF(DT7="",NA(),DT7)</f>
        <v>34.97</v>
      </c>
      <c r="DU6" s="36">
        <f t="shared" si="13"/>
        <v>34.4</v>
      </c>
      <c r="DV6" s="36">
        <f t="shared" si="13"/>
        <v>34.130000000000003</v>
      </c>
      <c r="DW6" s="36">
        <f t="shared" si="13"/>
        <v>34.71</v>
      </c>
      <c r="DX6" s="36">
        <f t="shared" si="13"/>
        <v>10.54</v>
      </c>
      <c r="DY6" s="36">
        <f t="shared" si="13"/>
        <v>12.03</v>
      </c>
      <c r="DZ6" s="36">
        <f t="shared" si="13"/>
        <v>12.19</v>
      </c>
      <c r="EA6" s="36">
        <f t="shared" si="13"/>
        <v>15.1</v>
      </c>
      <c r="EB6" s="36">
        <f t="shared" si="13"/>
        <v>17.12</v>
      </c>
      <c r="EC6" s="35" t="str">
        <f>IF(EC7="","",IF(EC7="-","【-】","【"&amp;SUBSTITUTE(TEXT(EC7,"#,##0.00"),"-","△")&amp;"】"))</f>
        <v>【19.44】</v>
      </c>
      <c r="ED6" s="36">
        <f>IF(ED7="",NA(),ED7)</f>
        <v>1.56</v>
      </c>
      <c r="EE6" s="36">
        <f t="shared" ref="EE6:EM6" si="14">IF(EE7="",NA(),EE7)</f>
        <v>1.71</v>
      </c>
      <c r="EF6" s="36">
        <f t="shared" si="14"/>
        <v>1.28</v>
      </c>
      <c r="EG6" s="36">
        <f t="shared" si="14"/>
        <v>0.98</v>
      </c>
      <c r="EH6" s="36">
        <f t="shared" si="14"/>
        <v>1.36</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402117</v>
      </c>
      <c r="D7" s="38">
        <v>46</v>
      </c>
      <c r="E7" s="38">
        <v>1</v>
      </c>
      <c r="F7" s="38">
        <v>0</v>
      </c>
      <c r="G7" s="38">
        <v>1</v>
      </c>
      <c r="H7" s="38" t="s">
        <v>93</v>
      </c>
      <c r="I7" s="38" t="s">
        <v>94</v>
      </c>
      <c r="J7" s="38" t="s">
        <v>95</v>
      </c>
      <c r="K7" s="38" t="s">
        <v>96</v>
      </c>
      <c r="L7" s="38" t="s">
        <v>97</v>
      </c>
      <c r="M7" s="38" t="s">
        <v>98</v>
      </c>
      <c r="N7" s="39" t="s">
        <v>99</v>
      </c>
      <c r="O7" s="39">
        <v>88.04</v>
      </c>
      <c r="P7" s="39">
        <v>79.92</v>
      </c>
      <c r="Q7" s="39">
        <v>3580</v>
      </c>
      <c r="R7" s="39">
        <v>49519</v>
      </c>
      <c r="S7" s="39">
        <v>41.78</v>
      </c>
      <c r="T7" s="39">
        <v>1185.23</v>
      </c>
      <c r="U7" s="39">
        <v>39913</v>
      </c>
      <c r="V7" s="39">
        <v>41.85</v>
      </c>
      <c r="W7" s="39">
        <v>953.72</v>
      </c>
      <c r="X7" s="39">
        <v>134.44999999999999</v>
      </c>
      <c r="Y7" s="39">
        <v>138.78</v>
      </c>
      <c r="Z7" s="39">
        <v>138.4</v>
      </c>
      <c r="AA7" s="39">
        <v>132.91999999999999</v>
      </c>
      <c r="AB7" s="39">
        <v>114.74</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1382.72</v>
      </c>
      <c r="AU7" s="39">
        <v>1251.74</v>
      </c>
      <c r="AV7" s="39">
        <v>2075.87</v>
      </c>
      <c r="AW7" s="39">
        <v>685.51</v>
      </c>
      <c r="AX7" s="39">
        <v>390.12</v>
      </c>
      <c r="AY7" s="39">
        <v>371.31</v>
      </c>
      <c r="AZ7" s="39">
        <v>377.63</v>
      </c>
      <c r="BA7" s="39">
        <v>357.34</v>
      </c>
      <c r="BB7" s="39">
        <v>366.03</v>
      </c>
      <c r="BC7" s="39">
        <v>365.18</v>
      </c>
      <c r="BD7" s="39">
        <v>264.97000000000003</v>
      </c>
      <c r="BE7" s="39">
        <v>65.39</v>
      </c>
      <c r="BF7" s="39">
        <v>58.17</v>
      </c>
      <c r="BG7" s="39">
        <v>51.55</v>
      </c>
      <c r="BH7" s="39">
        <v>45.59</v>
      </c>
      <c r="BI7" s="39">
        <v>39.270000000000003</v>
      </c>
      <c r="BJ7" s="39">
        <v>373.09</v>
      </c>
      <c r="BK7" s="39">
        <v>364.71</v>
      </c>
      <c r="BL7" s="39">
        <v>373.69</v>
      </c>
      <c r="BM7" s="39">
        <v>370.12</v>
      </c>
      <c r="BN7" s="39">
        <v>371.65</v>
      </c>
      <c r="BO7" s="39">
        <v>266.61</v>
      </c>
      <c r="BP7" s="39">
        <v>138.81</v>
      </c>
      <c r="BQ7" s="39">
        <v>144.05000000000001</v>
      </c>
      <c r="BR7" s="39">
        <v>143.16999999999999</v>
      </c>
      <c r="BS7" s="39">
        <v>137.44999999999999</v>
      </c>
      <c r="BT7" s="39">
        <v>115.15</v>
      </c>
      <c r="BU7" s="39">
        <v>99.99</v>
      </c>
      <c r="BV7" s="39">
        <v>100.65</v>
      </c>
      <c r="BW7" s="39">
        <v>99.87</v>
      </c>
      <c r="BX7" s="39">
        <v>100.42</v>
      </c>
      <c r="BY7" s="39">
        <v>98.77</v>
      </c>
      <c r="BZ7" s="39">
        <v>103.24</v>
      </c>
      <c r="CA7" s="39">
        <v>130.21</v>
      </c>
      <c r="CB7" s="39">
        <v>125.63</v>
      </c>
      <c r="CC7" s="39">
        <v>126.36</v>
      </c>
      <c r="CD7" s="39">
        <v>132.71</v>
      </c>
      <c r="CE7" s="39">
        <v>159.08000000000001</v>
      </c>
      <c r="CF7" s="39">
        <v>171.15</v>
      </c>
      <c r="CG7" s="39">
        <v>170.19</v>
      </c>
      <c r="CH7" s="39">
        <v>171.81</v>
      </c>
      <c r="CI7" s="39">
        <v>171.67</v>
      </c>
      <c r="CJ7" s="39">
        <v>173.67</v>
      </c>
      <c r="CK7" s="39">
        <v>168.38</v>
      </c>
      <c r="CL7" s="39">
        <v>82.08</v>
      </c>
      <c r="CM7" s="39">
        <v>84.41</v>
      </c>
      <c r="CN7" s="39">
        <v>85.22</v>
      </c>
      <c r="CO7" s="39">
        <v>81.650000000000006</v>
      </c>
      <c r="CP7" s="39">
        <v>83.55</v>
      </c>
      <c r="CQ7" s="39">
        <v>58.53</v>
      </c>
      <c r="CR7" s="39">
        <v>59.01</v>
      </c>
      <c r="CS7" s="39">
        <v>60.03</v>
      </c>
      <c r="CT7" s="39">
        <v>59.74</v>
      </c>
      <c r="CU7" s="39">
        <v>59.67</v>
      </c>
      <c r="CV7" s="39">
        <v>60</v>
      </c>
      <c r="CW7" s="39">
        <v>89.93</v>
      </c>
      <c r="CX7" s="39">
        <v>89.56</v>
      </c>
      <c r="CY7" s="39">
        <v>89.84</v>
      </c>
      <c r="CZ7" s="39">
        <v>92.72</v>
      </c>
      <c r="DA7" s="39">
        <v>89.94</v>
      </c>
      <c r="DB7" s="39">
        <v>85.26</v>
      </c>
      <c r="DC7" s="39">
        <v>85.37</v>
      </c>
      <c r="DD7" s="39">
        <v>84.81</v>
      </c>
      <c r="DE7" s="39">
        <v>84.8</v>
      </c>
      <c r="DF7" s="39">
        <v>84.6</v>
      </c>
      <c r="DG7" s="39">
        <v>89.8</v>
      </c>
      <c r="DH7" s="39">
        <v>48.47</v>
      </c>
      <c r="DI7" s="39">
        <v>49.21</v>
      </c>
      <c r="DJ7" s="39">
        <v>50.28</v>
      </c>
      <c r="DK7" s="39">
        <v>51.55</v>
      </c>
      <c r="DL7" s="39">
        <v>52.46</v>
      </c>
      <c r="DM7" s="39">
        <v>45.75</v>
      </c>
      <c r="DN7" s="39">
        <v>46.9</v>
      </c>
      <c r="DO7" s="39">
        <v>47.28</v>
      </c>
      <c r="DP7" s="39">
        <v>47.66</v>
      </c>
      <c r="DQ7" s="39">
        <v>48.17</v>
      </c>
      <c r="DR7" s="39">
        <v>49.59</v>
      </c>
      <c r="DS7" s="39">
        <v>2.85</v>
      </c>
      <c r="DT7" s="39">
        <v>34.97</v>
      </c>
      <c r="DU7" s="39">
        <v>34.4</v>
      </c>
      <c r="DV7" s="39">
        <v>34.130000000000003</v>
      </c>
      <c r="DW7" s="39">
        <v>34.71</v>
      </c>
      <c r="DX7" s="39">
        <v>10.54</v>
      </c>
      <c r="DY7" s="39">
        <v>12.03</v>
      </c>
      <c r="DZ7" s="39">
        <v>12.19</v>
      </c>
      <c r="EA7" s="39">
        <v>15.1</v>
      </c>
      <c r="EB7" s="39">
        <v>17.12</v>
      </c>
      <c r="EC7" s="39">
        <v>19.440000000000001</v>
      </c>
      <c r="ED7" s="39">
        <v>1.56</v>
      </c>
      <c r="EE7" s="39">
        <v>1.71</v>
      </c>
      <c r="EF7" s="39">
        <v>1.28</v>
      </c>
      <c r="EG7" s="39">
        <v>0.98</v>
      </c>
      <c r="EH7" s="39">
        <v>1.36</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master</cp:lastModifiedBy>
  <cp:lastPrinted>2021-01-23T00:53:00Z</cp:lastPrinted>
  <dcterms:created xsi:type="dcterms:W3CDTF">2020-12-04T02:14:52Z</dcterms:created>
  <dcterms:modified xsi:type="dcterms:W3CDTF">2021-01-23T00:53:03Z</dcterms:modified>
  <cp:category/>
</cp:coreProperties>
</file>