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X:\3060_上下水道課\20_上水庶務係\経営分析表\R04年度分\"/>
    </mc:Choice>
  </mc:AlternateContent>
  <xr:revisionPtr revIDLastSave="0" documentId="13_ncr:1_{0FA1D8EF-4F20-4480-BBA6-2E6FE730B85C}" xr6:coauthVersionLast="36" xr6:coauthVersionMax="36" xr10:uidLastSave="{00000000-0000-0000-0000-000000000000}"/>
  <workbookProtection workbookAlgorithmName="SHA-512" workbookHashValue="iHz/k0NZx82l5qSzREDswdRCUzJmQdvH2fvwmoUTYTIeJHPjWb1HL3fKq73tGBRuemAyFqgw/nszzcrO2yQuzw==" workbookSaltValue="D5ZpuYp/nWnzQXXMLJjz4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<sst xmlns="http://schemas.openxmlformats.org/spreadsheetml/2006/main" count="228" uniqueCount="114">
  <si>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</si>
  <si>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</si>
  <si>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</si>
  <si>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</si>
  <si>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</si>
  <si>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</si>
  <si>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</si>
  <si>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</si>
  <si>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</si>
  <si>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</si>
  <si>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</si>
  <si>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</si>
  <si>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</si>
  <si>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</si>
  <si>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</si>
  <si>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</si>
  <si>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</si>
  <si>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</si>
  <si>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</si>
  <si>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</si>
  <si>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</si>
  <si>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</si>
  <si>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</si>
  <si>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</si>
  <si>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</si>
  <si>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</si>
  <si>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</si>
  <si>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</si>
  <si>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</si>
  <si>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</si>
  <si>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</si>
  <si>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</si>
  <si>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</si>
  <si>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</si>
  <si>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</si>
  <si>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</si>
  <si>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</si>
  <si>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</si>
  <si>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</si>
  <si>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</si>
  <si>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</si>
  <si>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</si>
  <si>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</si>
  <si>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</si>
  <si>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</si>
  <si>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</si>
  <si>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</si>
  <si>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</si>
  <si>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</si>
  <si>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</si>
  <si>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</si>
  <si>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</si>
  <si>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</si>
  <si>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</si>
  <si>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</si>
  <si>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</si>
  <si>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</si>
  <si>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</si>
  <si>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</si>
  <si>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</si>
  <si>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</si>
  <si>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</si>
  <si>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</si>
  <si>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</si>
  <si>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</si>
  <si>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</si>
  <si>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</si>
  <si>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</si>
  <si>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</si>
  <si>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</si>
  <si>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</si>
  <si>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</si>
  <si>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</si>
  <si>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</si>
  <si>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</si>
  <si>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</si>
  <si>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</si>
  <si>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</si>
  <si>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</si>
  <si>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</si>
  <si>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</si>
  <si>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</si>
  <si>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</si>
  <si>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</si>
  <si>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</si>
  <si>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</si>
  <si>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</si>
  <si>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</si>
  <si>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</si>
  <si>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</si>
  <si>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</si>
  <si>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</si>
  <si>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</si>
  <si>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</si>
  <si>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</si>
  <si>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</si>
  <si>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</si>
  <si>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</si>
  <si>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</si>
  <si>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</si>
  <si>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</si>
  <si>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</si>
  <si>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</si>
  <si>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</si>
  <si>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</si>
  <si>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</si>
  <si>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</si>
  <si>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</si>
  <si>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</si>
  <si>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</si>
  <si>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</si>
  <si>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が年々増加していましたが、配水場施設の改修が終了し大幅に改善されました。しかし、依然として②管路経年化率は高い数値を示しています。施設改修の影響により管路更新が進まなかったため、施設改修の終了に伴い今後は管路更新に重点を置いた投資が必要であるものと考えられます。今後も経年化は進行するため、費用対効果を十分に検討しながら効率的な運用に努めて行かなければなりません。</t>
    <phoneticPr fontId="4"/>
  </si>
  <si>
    <t>　全国平均、類似団体平均と比較すると、経営状況は良好であります。令和２年度に策定した経営戦略をもとに、更なる改善をめざし収益をあげる努力を行うとともに、引き続き経費削減に努めることが必要であります。今後の人口減少にともなう料金収入等の動向を見据え、収益の確保を図りながら、計画的な設備投資を行うことが求められます。
　老朽化対策は概ね順調に進んでいますが、管路経年化率は高水準であり、また、減価償却率は改善されたものの老朽化対策として、早期に事業を拡大する等を行い投資を推進すべき状況です。現況では経常損益、債務残高が良好であるものの、管路更新率は低く投資控えの状況にあるため、今後は企業債等を有効に活用し、老朽化対策事業を早期に実施していくことが望まれます。</t>
    <phoneticPr fontId="4"/>
  </si>
  <si>
    <r>
      <t xml:space="preserve"> 水道普及率は80.64％であり、給水戸数も年々増加しています。①経常収支比率は、100％を超え、②累積欠損金比率においても0％であり、健全で効率的な経営状況であるといえます。⑤料金回収率、⑥給水原価は、昨年度に比べ</t>
    </r>
    <r>
      <rPr>
        <sz val="11"/>
        <rFont val="ＭＳ ゴシック"/>
        <family val="3"/>
        <charset val="128"/>
      </rPr>
      <t>悪化し</t>
    </r>
    <r>
      <rPr>
        <sz val="11"/>
        <color theme="1"/>
        <rFont val="ＭＳ ゴシック"/>
        <family val="3"/>
        <charset val="128"/>
      </rPr>
      <t>ましたが、これは、単年度の工事費の増のためであり来年度以降は改善される見込みです。また、⑦施設利用率も依然高い水準で推移しています。⑧有収率は、昨年度より上昇しており、今後もさらなる有収率改善をめざし収益を上げていかなければなりません。全体としては概ね安定し効率的な運営がなされているものと判断できます。今後の人口減少等による給水収益の動向について引き続き検討する必要があります。</t>
    </r>
    <rPh sb="108" eb="110">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</si>
</sst>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0.98</c:v>
                </c:pt>
                <c:pt idx="1">
                  <c:v>1.36</c:v>
                </c:pt>
                <c:pt idx="2">
                  <c:v>1.29</c:v>
                </c:pt>
                <c:pt idx="3">
                  <c:v>0.82</c:v>
                </c:pt>
                <c:pt idx="4">
                  <c:v>0.15</c:v>
                </c:pt>
              </c:numCache>
            </c:numRef>
          </c:val>
          <c:extLst>
            <c:ext xmlns:c16="http://schemas.microsoft.com/office/drawing/2014/chart" uri="{C3380CC4-5D6E-409C-BE32-E72D297353CC}">
              <c16:uniqueId val="{00000000-3B06-46FE-A213-F7259C61ED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3B06-46FE-A213-F7259C61ED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81.650000000000006</c:v>
                </c:pt>
                <c:pt idx="1">
                  <c:v>83.55</c:v>
                </c:pt>
                <c:pt idx="2">
                  <c:v>86.24</c:v>
                </c:pt>
                <c:pt idx="3">
                  <c:v>86.37</c:v>
                </c:pt>
                <c:pt idx="4">
                  <c:v>86.7</c:v>
                </c:pt>
              </c:numCache>
            </c:numRef>
          </c:val>
          <c:extLst>
            <c:ext xmlns:c16="http://schemas.microsoft.com/office/drawing/2014/chart" uri="{C3380CC4-5D6E-409C-BE32-E72D297353CC}">
              <c16:uniqueId val="{00000000-5DE1-4048-BA96-9AF771F077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5DE1-4048-BA96-9AF771F077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92.72</c:v>
                </c:pt>
                <c:pt idx="1">
                  <c:v>89.94</c:v>
                </c:pt>
                <c:pt idx="2">
                  <c:v>89.87</c:v>
                </c:pt>
                <c:pt idx="3">
                  <c:v>90.81</c:v>
                </c:pt>
                <c:pt idx="4">
                  <c:v>91.05</c:v>
                </c:pt>
              </c:numCache>
            </c:numRef>
          </c:val>
          <c:extLst>
            <c:ext xmlns:c16="http://schemas.microsoft.com/office/drawing/2014/chart" uri="{C3380CC4-5D6E-409C-BE32-E72D297353CC}">
              <c16:uniqueId val="{00000000-809E-4091-91D4-64586FE004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809E-4091-91D4-64586FE004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132.91999999999999</c:v>
                </c:pt>
                <c:pt idx="1">
                  <c:v>114.74</c:v>
                </c:pt>
                <c:pt idx="2">
                  <c:v>133.5</c:v>
                </c:pt>
                <c:pt idx="3">
                  <c:v>126.56</c:v>
                </c:pt>
                <c:pt idx="4">
                  <c:v>108.72</c:v>
                </c:pt>
              </c:numCache>
            </c:numRef>
          </c:val>
          <c:extLst>
            <c:ext xmlns:c16="http://schemas.microsoft.com/office/drawing/2014/chart" uri="{C3380CC4-5D6E-409C-BE32-E72D297353CC}">
              <c16:uniqueId val="{00000000-AF11-45E4-BBFE-9B284556A9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AF11-45E4-BBFE-9B284556A9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51.55</c:v>
                </c:pt>
                <c:pt idx="1">
                  <c:v>52.46</c:v>
                </c:pt>
                <c:pt idx="2">
                  <c:v>53.11</c:v>
                </c:pt>
                <c:pt idx="3">
                  <c:v>54.14</c:v>
                </c:pt>
                <c:pt idx="4">
                  <c:v>46.49</c:v>
                </c:pt>
              </c:numCache>
            </c:numRef>
          </c:val>
          <c:extLst>
            <c:ext xmlns:c16="http://schemas.microsoft.com/office/drawing/2014/chart" uri="{C3380CC4-5D6E-409C-BE32-E72D297353CC}">
              <c16:uniqueId val="{00000000-A60F-4330-A843-BAD30670F9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60F-4330-A843-BAD30670F9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34.130000000000003</c:v>
                </c:pt>
                <c:pt idx="1">
                  <c:v>34.71</c:v>
                </c:pt>
                <c:pt idx="2">
                  <c:v>34.700000000000003</c:v>
                </c:pt>
                <c:pt idx="3">
                  <c:v>33.76</c:v>
                </c:pt>
                <c:pt idx="4">
                  <c:v>34.380000000000003</c:v>
                </c:pt>
              </c:numCache>
            </c:numRef>
          </c:val>
          <c:extLst>
            <c:ext xmlns:c16="http://schemas.microsoft.com/office/drawing/2014/chart" uri="{C3380CC4-5D6E-409C-BE32-E72D297353CC}">
              <c16:uniqueId val="{00000000-F8A2-40B7-B3A4-FB6BA51678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F8A2-40B7-B3A4-FB6BA51678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9C-4769-A94A-1330D991B9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3A9C-4769-A94A-1330D991B9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685.51</c:v>
                </c:pt>
                <c:pt idx="1">
                  <c:v>390.12</c:v>
                </c:pt>
                <c:pt idx="2">
                  <c:v>1340.12</c:v>
                </c:pt>
                <c:pt idx="3">
                  <c:v>1011.05</c:v>
                </c:pt>
                <c:pt idx="4">
                  <c:v>437.91</c:v>
                </c:pt>
              </c:numCache>
            </c:numRef>
          </c:val>
          <c:extLst>
            <c:ext xmlns:c16="http://schemas.microsoft.com/office/drawing/2014/chart" uri="{C3380CC4-5D6E-409C-BE32-E72D297353CC}">
              <c16:uniqueId val="{00000000-9C79-4F61-90B7-D77009BCB3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9C79-4F61-90B7-D77009BCB3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45.59</c:v>
                </c:pt>
                <c:pt idx="1">
                  <c:v>39.270000000000003</c:v>
                </c:pt>
                <c:pt idx="2">
                  <c:v>31.89</c:v>
                </c:pt>
                <c:pt idx="3">
                  <c:v>38.520000000000003</c:v>
                </c:pt>
                <c:pt idx="4">
                  <c:v>98.89</c:v>
                </c:pt>
              </c:numCache>
            </c:numRef>
          </c:val>
          <c:extLst>
            <c:ext xmlns:c16="http://schemas.microsoft.com/office/drawing/2014/chart" uri="{C3380CC4-5D6E-409C-BE32-E72D297353CC}">
              <c16:uniqueId val="{00000000-6DE0-4048-89E4-3B217DDC19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6DE0-4048-89E4-3B217DDC19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137.44999999999999</c:v>
                </c:pt>
                <c:pt idx="1">
                  <c:v>115.15</c:v>
                </c:pt>
                <c:pt idx="2">
                  <c:v>137.21</c:v>
                </c:pt>
                <c:pt idx="3">
                  <c:v>129.19</c:v>
                </c:pt>
                <c:pt idx="4">
                  <c:v>108.33</c:v>
                </c:pt>
              </c:numCache>
            </c:numRef>
          </c:val>
          <c:extLst>
            <c:ext xmlns:c16="http://schemas.microsoft.com/office/drawing/2014/chart" uri="{C3380CC4-5D6E-409C-BE32-E72D297353CC}">
              <c16:uniqueId val="{00000000-C999-406C-B551-4CD97A2DCC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C999-406C-B551-4CD97A2DCC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132.71</c:v>
                </c:pt>
                <c:pt idx="1">
                  <c:v>159.08000000000001</c:v>
                </c:pt>
                <c:pt idx="2">
                  <c:v>133.11000000000001</c:v>
                </c:pt>
                <c:pt idx="3">
                  <c:v>141.72999999999999</c:v>
                </c:pt>
                <c:pt idx="4">
                  <c:v>169.64</c:v>
                </c:pt>
              </c:numCache>
            </c:numRef>
          </c:val>
          <c:extLst>
            <c:ext xmlns:c16="http://schemas.microsoft.com/office/drawing/2014/chart" uri="{C3380CC4-5D6E-409C-BE32-E72D297353CC}">
              <c16:uniqueId val="{00000000-DCE8-4A49-9AC7-2F3C2E010C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CE8-4A49-9AC7-2F3C2E010C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福岡県　筑後市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49403</v>
      </c>
      <c r="AM8" s="66"/>
      <c r="AN8" s="66"/>
      <c r="AO8" s="66"/>
      <c r="AP8" s="66"/>
      <c r="AQ8" s="66"/>
      <c r="AR8" s="66"/>
      <c r="AS8" s="66"/>
      <c r="AT8" s="37">
        <f>データ!$S$6</f>
        <v>41.78</v>
      </c>
      <c r="AU8" s="38"/>
      <c r="AV8" s="38"/>
      <c r="AW8" s="38"/>
      <c r="AX8" s="38"/>
      <c r="AY8" s="38"/>
      <c r="AZ8" s="38"/>
      <c r="BA8" s="38"/>
      <c r="BB8" s="55">
        <f>データ!$T$6</f>
        <v>1182.46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84.68</v>
      </c>
      <c r="J10" s="38"/>
      <c r="K10" s="38"/>
      <c r="L10" s="38"/>
      <c r="M10" s="38"/>
      <c r="N10" s="38"/>
      <c r="O10" s="65"/>
      <c r="P10" s="55">
        <f>データ!$P$6</f>
        <v>80.64</v>
      </c>
      <c r="Q10" s="55"/>
      <c r="R10" s="55"/>
      <c r="S10" s="55"/>
      <c r="T10" s="55"/>
      <c r="U10" s="55"/>
      <c r="V10" s="55"/>
      <c r="W10" s="66">
        <f>データ!$Q$6</f>
        <v>3580</v>
      </c>
      <c r="X10" s="66"/>
      <c r="Y10" s="66"/>
      <c r="Z10" s="66"/>
      <c r="AA10" s="66"/>
      <c r="AB10" s="66"/>
      <c r="AC10" s="66"/>
      <c r="AD10" s="2"/>
      <c r="AE10" s="2"/>
      <c r="AF10" s="2"/>
      <c r="AG10" s="2"/>
      <c r="AH10" s="2"/>
      <c r="AI10" s="2"/>
      <c r="AJ10" s="2"/>
      <c r="AK10" s="2"/>
      <c r="AL10" s="66">
        <f>データ!$U$6</f>
        <v>40244</v>
      </c>
      <c r="AM10" s="66"/>
      <c r="AN10" s="66"/>
      <c r="AO10" s="66"/>
      <c r="AP10" s="66"/>
      <c r="AQ10" s="66"/>
      <c r="AR10" s="66"/>
      <c r="AS10" s="66"/>
      <c r="AT10" s="37">
        <f>データ!$V$6</f>
        <v>41.85</v>
      </c>
      <c r="AU10" s="38"/>
      <c r="AV10" s="38"/>
      <c r="AW10" s="38"/>
      <c r="AX10" s="38"/>
      <c r="AY10" s="38"/>
      <c r="AZ10" s="38"/>
      <c r="BA10" s="38"/>
      <c r="BB10" s="55">
        <f>データ!$W$6</f>
        <v>961.62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7SisEm2goPD1ePfjGMtZgAwn4T4PTBgnu5Uj+fRxSPbS/J2AWpKDAjkFF46Z3MwYyLyMrWRcKUCRy3Xj5cb8Q==" saltValue="5x2xNUoT+imhxi1DcXLED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402117</v>
      </c>
      <c r="D6" s="20">
        <f t="shared" si="3"/>
        <v>46</v>
      </c>
      <c r="E6" s="20">
        <f t="shared" si="3"/>
        <v>1</v>
      </c>
      <c r="F6" s="20">
        <f t="shared" si="3"/>
        <v>0</v>
      </c>
      <c r="G6" s="20">
        <f t="shared" si="3"/>
        <v>1</v>
      </c>
      <c r="H6" s="20" t="str">
        <f t="shared" si="3"/>
        <v>福岡県　筑後市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84.68</v>
      </c>
      <c r="P6" s="21">
        <f t="shared" si="3"/>
        <v>80.64</v>
      </c>
      <c r="Q6" s="21">
        <f t="shared" si="3"/>
        <v>3580</v>
      </c>
      <c r="R6" s="21">
        <f t="shared" si="3"/>
        <v>49403</v>
      </c>
      <c r="S6" s="21">
        <f t="shared" si="3"/>
        <v>41.78</v>
      </c>
      <c r="T6" s="21">
        <f t="shared" si="3"/>
        <v>1182.46</v>
      </c>
      <c r="U6" s="21">
        <f t="shared" si="3"/>
        <v>40244</v>
      </c>
      <c r="V6" s="21">
        <f t="shared" si="3"/>
        <v>41.85</v>
      </c>
      <c r="W6" s="21">
        <f t="shared" si="3"/>
        <v>961.62</v>
      </c>
      <c r="X6" s="22">
        <f>IF(X7="",NA(),X7)</f>
        <v>132.91999999999999</v>
      </c>
      <c r="Y6" s="22">
        <f t="shared" ref="Y6:AG6" si="4">IF(Y7="",NA(),Y7)</f>
        <v>114.74</v>
      </c>
      <c r="Z6" s="22">
        <f t="shared" si="4"/>
        <v>133.5</v>
      </c>
      <c r="AA6" s="22">
        <f t="shared" si="4"/>
        <v>126.56</v>
      </c>
      <c r="AB6" s="22">
        <f t="shared" si="4"/>
        <v>108.72</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685.51</v>
      </c>
      <c r="AU6" s="22">
        <f t="shared" ref="AU6:BC6" si="6">IF(AU7="",NA(),AU7)</f>
        <v>390.12</v>
      </c>
      <c r="AV6" s="22">
        <f t="shared" si="6"/>
        <v>1340.12</v>
      </c>
      <c r="AW6" s="22">
        <f t="shared" si="6"/>
        <v>1011.05</v>
      </c>
      <c r="AX6" s="22">
        <f t="shared" si="6"/>
        <v>437.91</v>
      </c>
      <c r="AY6" s="22">
        <f t="shared" si="6"/>
        <v>366.03</v>
      </c>
      <c r="AZ6" s="22">
        <f t="shared" si="6"/>
        <v>365.18</v>
      </c>
      <c r="BA6" s="22">
        <f t="shared" si="6"/>
        <v>327.77</v>
      </c>
      <c r="BB6" s="22">
        <f t="shared" si="6"/>
        <v>338.02</v>
      </c>
      <c r="BC6" s="22">
        <f t="shared" si="6"/>
        <v>345.94</v>
      </c>
      <c r="BD6" s="21" t="str">
        <f>IF(BD7="","",IF(BD7="-","【-】","【"&amp;SUBSTITUTE(TEXT(BD7,"#,##0.00"),"-","△")&amp;"】"))</f>
        <v>【252.29】</v>
      </c>
      <c r="BE6" s="22">
        <f>IF(BE7="",NA(),BE7)</f>
        <v>45.59</v>
      </c>
      <c r="BF6" s="22">
        <f t="shared" ref="BF6:BN6" si="7">IF(BF7="",NA(),BF7)</f>
        <v>39.270000000000003</v>
      </c>
      <c r="BG6" s="22">
        <f t="shared" si="7"/>
        <v>31.89</v>
      </c>
      <c r="BH6" s="22">
        <f t="shared" si="7"/>
        <v>38.520000000000003</v>
      </c>
      <c r="BI6" s="22">
        <f t="shared" si="7"/>
        <v>98.89</v>
      </c>
      <c r="BJ6" s="22">
        <f t="shared" si="7"/>
        <v>370.12</v>
      </c>
      <c r="BK6" s="22">
        <f t="shared" si="7"/>
        <v>371.65</v>
      </c>
      <c r="BL6" s="22">
        <f t="shared" si="7"/>
        <v>397.1</v>
      </c>
      <c r="BM6" s="22">
        <f t="shared" si="7"/>
        <v>379.91</v>
      </c>
      <c r="BN6" s="22">
        <f t="shared" si="7"/>
        <v>386.61</v>
      </c>
      <c r="BO6" s="21" t="str">
        <f>IF(BO7="","",IF(BO7="-","【-】","【"&amp;SUBSTITUTE(TEXT(BO7,"#,##0.00"),"-","△")&amp;"】"))</f>
        <v>【268.07】</v>
      </c>
      <c r="BP6" s="22">
        <f>IF(BP7="",NA(),BP7)</f>
        <v>137.44999999999999</v>
      </c>
      <c r="BQ6" s="22">
        <f t="shared" ref="BQ6:BY6" si="8">IF(BQ7="",NA(),BQ7)</f>
        <v>115.15</v>
      </c>
      <c r="BR6" s="22">
        <f t="shared" si="8"/>
        <v>137.21</v>
      </c>
      <c r="BS6" s="22">
        <f t="shared" si="8"/>
        <v>129.19</v>
      </c>
      <c r="BT6" s="22">
        <f t="shared" si="8"/>
        <v>108.33</v>
      </c>
      <c r="BU6" s="22">
        <f t="shared" si="8"/>
        <v>100.42</v>
      </c>
      <c r="BV6" s="22">
        <f t="shared" si="8"/>
        <v>98.77</v>
      </c>
      <c r="BW6" s="22">
        <f t="shared" si="8"/>
        <v>95.79</v>
      </c>
      <c r="BX6" s="22">
        <f t="shared" si="8"/>
        <v>98.3</v>
      </c>
      <c r="BY6" s="22">
        <f t="shared" si="8"/>
        <v>93.82</v>
      </c>
      <c r="BZ6" s="21" t="str">
        <f>IF(BZ7="","",IF(BZ7="-","【-】","【"&amp;SUBSTITUTE(TEXT(BZ7,"#,##0.00"),"-","△")&amp;"】"))</f>
        <v>【97.47】</v>
      </c>
      <c r="CA6" s="22">
        <f>IF(CA7="",NA(),CA7)</f>
        <v>132.71</v>
      </c>
      <c r="CB6" s="22">
        <f t="shared" ref="CB6:CJ6" si="9">IF(CB7="",NA(),CB7)</f>
        <v>159.08000000000001</v>
      </c>
      <c r="CC6" s="22">
        <f t="shared" si="9"/>
        <v>133.11000000000001</v>
      </c>
      <c r="CD6" s="22">
        <f t="shared" si="9"/>
        <v>141.72999999999999</v>
      </c>
      <c r="CE6" s="22">
        <f t="shared" si="9"/>
        <v>169.64</v>
      </c>
      <c r="CF6" s="22">
        <f t="shared" si="9"/>
        <v>171.67</v>
      </c>
      <c r="CG6" s="22">
        <f t="shared" si="9"/>
        <v>173.67</v>
      </c>
      <c r="CH6" s="22">
        <f t="shared" si="9"/>
        <v>171.13</v>
      </c>
      <c r="CI6" s="22">
        <f t="shared" si="9"/>
        <v>173.7</v>
      </c>
      <c r="CJ6" s="22">
        <f t="shared" si="9"/>
        <v>178.94</v>
      </c>
      <c r="CK6" s="21" t="str">
        <f>IF(CK7="","",IF(CK7="-","【-】","【"&amp;SUBSTITUTE(TEXT(CK7,"#,##0.00"),"-","△")&amp;"】"))</f>
        <v>【174.75】</v>
      </c>
      <c r="CL6" s="22">
        <f>IF(CL7="",NA(),CL7)</f>
        <v>81.650000000000006</v>
      </c>
      <c r="CM6" s="22">
        <f t="shared" ref="CM6:CU6" si="10">IF(CM7="",NA(),CM7)</f>
        <v>83.55</v>
      </c>
      <c r="CN6" s="22">
        <f t="shared" si="10"/>
        <v>86.24</v>
      </c>
      <c r="CO6" s="22">
        <f t="shared" si="10"/>
        <v>86.37</v>
      </c>
      <c r="CP6" s="22">
        <f t="shared" si="10"/>
        <v>86.7</v>
      </c>
      <c r="CQ6" s="22">
        <f t="shared" si="10"/>
        <v>59.74</v>
      </c>
      <c r="CR6" s="22">
        <f t="shared" si="10"/>
        <v>59.67</v>
      </c>
      <c r="CS6" s="22">
        <f t="shared" si="10"/>
        <v>60.12</v>
      </c>
      <c r="CT6" s="22">
        <f t="shared" si="10"/>
        <v>60.34</v>
      </c>
      <c r="CU6" s="22">
        <f t="shared" si="10"/>
        <v>59.54</v>
      </c>
      <c r="CV6" s="21" t="str">
        <f>IF(CV7="","",IF(CV7="-","【-】","【"&amp;SUBSTITUTE(TEXT(CV7,"#,##0.00"),"-","△")&amp;"】"))</f>
        <v>【59.97】</v>
      </c>
      <c r="CW6" s="22">
        <f>IF(CW7="",NA(),CW7)</f>
        <v>92.72</v>
      </c>
      <c r="CX6" s="22">
        <f t="shared" ref="CX6:DF6" si="11">IF(CX7="",NA(),CX7)</f>
        <v>89.94</v>
      </c>
      <c r="CY6" s="22">
        <f t="shared" si="11"/>
        <v>89.87</v>
      </c>
      <c r="CZ6" s="22">
        <f t="shared" si="11"/>
        <v>90.81</v>
      </c>
      <c r="DA6" s="22">
        <f t="shared" si="11"/>
        <v>91.05</v>
      </c>
      <c r="DB6" s="22">
        <f t="shared" si="11"/>
        <v>84.8</v>
      </c>
      <c r="DC6" s="22">
        <f t="shared" si="11"/>
        <v>84.6</v>
      </c>
      <c r="DD6" s="22">
        <f t="shared" si="11"/>
        <v>84.24</v>
      </c>
      <c r="DE6" s="22">
        <f t="shared" si="11"/>
        <v>84.19</v>
      </c>
      <c r="DF6" s="22">
        <f t="shared" si="11"/>
        <v>83.93</v>
      </c>
      <c r="DG6" s="21" t="str">
        <f>IF(DG7="","",IF(DG7="-","【-】","【"&amp;SUBSTITUTE(TEXT(DG7,"#,##0.00"),"-","△")&amp;"】"))</f>
        <v>【89.76】</v>
      </c>
      <c r="DH6" s="22">
        <f>IF(DH7="",NA(),DH7)</f>
        <v>51.55</v>
      </c>
      <c r="DI6" s="22">
        <f t="shared" ref="DI6:DQ6" si="12">IF(DI7="",NA(),DI7)</f>
        <v>52.46</v>
      </c>
      <c r="DJ6" s="22">
        <f t="shared" si="12"/>
        <v>53.11</v>
      </c>
      <c r="DK6" s="22">
        <f t="shared" si="12"/>
        <v>54.14</v>
      </c>
      <c r="DL6" s="22">
        <f t="shared" si="12"/>
        <v>46.49</v>
      </c>
      <c r="DM6" s="22">
        <f t="shared" si="12"/>
        <v>47.66</v>
      </c>
      <c r="DN6" s="22">
        <f t="shared" si="12"/>
        <v>48.17</v>
      </c>
      <c r="DO6" s="22">
        <f t="shared" si="12"/>
        <v>48.83</v>
      </c>
      <c r="DP6" s="22">
        <f t="shared" si="12"/>
        <v>49.96</v>
      </c>
      <c r="DQ6" s="22">
        <f t="shared" si="12"/>
        <v>50.82</v>
      </c>
      <c r="DR6" s="21" t="str">
        <f>IF(DR7="","",IF(DR7="-","【-】","【"&amp;SUBSTITUTE(TEXT(DR7,"#,##0.00"),"-","△")&amp;"】"))</f>
        <v>【51.51】</v>
      </c>
      <c r="DS6" s="22">
        <f>IF(DS7="",NA(),DS7)</f>
        <v>34.130000000000003</v>
      </c>
      <c r="DT6" s="22">
        <f t="shared" ref="DT6:EB6" si="13">IF(DT7="",NA(),DT7)</f>
        <v>34.71</v>
      </c>
      <c r="DU6" s="22">
        <f t="shared" si="13"/>
        <v>34.700000000000003</v>
      </c>
      <c r="DV6" s="22">
        <f t="shared" si="13"/>
        <v>33.76</v>
      </c>
      <c r="DW6" s="22">
        <f t="shared" si="13"/>
        <v>34.380000000000003</v>
      </c>
      <c r="DX6" s="22">
        <f t="shared" si="13"/>
        <v>15.1</v>
      </c>
      <c r="DY6" s="22">
        <f t="shared" si="13"/>
        <v>17.12</v>
      </c>
      <c r="DZ6" s="22">
        <f t="shared" si="13"/>
        <v>18.18</v>
      </c>
      <c r="EA6" s="22">
        <f t="shared" si="13"/>
        <v>19.32</v>
      </c>
      <c r="EB6" s="22">
        <f t="shared" si="13"/>
        <v>21.16</v>
      </c>
      <c r="EC6" s="21" t="str">
        <f>IF(EC7="","",IF(EC7="-","【-】","【"&amp;SUBSTITUTE(TEXT(EC7,"#,##0.00"),"-","△")&amp;"】"))</f>
        <v>【23.75】</v>
      </c>
      <c r="ED6" s="22">
        <f>IF(ED7="",NA(),ED7)</f>
        <v>0.98</v>
      </c>
      <c r="EE6" s="22">
        <f t="shared" ref="EE6:EM6" si="14">IF(EE7="",NA(),EE7)</f>
        <v>1.36</v>
      </c>
      <c r="EF6" s="22">
        <f t="shared" si="14"/>
        <v>1.29</v>
      </c>
      <c r="EG6" s="22">
        <f t="shared" si="14"/>
        <v>0.82</v>
      </c>
      <c r="EH6" s="22">
        <f t="shared" si="14"/>
        <v>0.15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402117</v>
      </c>
      <c r="D7" s="24">
        <v>46</v>
      </c>
      <c r="E7" s="24">
        <v>1</v>
      </c>
      <c r="F7" s="24">
        <v>0</v>
      </c>
      <c r="G7" s="24">
        <v>1</v>
      </c>
      <c r="H7" s="24" t="s">
        <v>93</v>
      </c>
      <c r="I7" s="24" t="s">
        <v>94</v>
      </c>
      <c r="J7" s="24" t="s">
        <v>95</v>
      </c>
      <c r="K7" s="24" t="s">
        <v>96</v>
      </c>
      <c r="L7" s="24" t="s">
        <v>97</v>
      </c>
      <c r="M7" s="24" t="s">
        <v>98</v>
      </c>
      <c r="N7" s="25" t="s">
        <v>99</v>
      </c>
      <c r="O7" s="25">
        <v>84.68</v>
      </c>
      <c r="P7" s="25">
        <v>80.64</v>
      </c>
      <c r="Q7" s="25">
        <v>3580</v>
      </c>
      <c r="R7" s="25">
        <v>49403</v>
      </c>
      <c r="S7" s="25">
        <v>41.78</v>
      </c>
      <c r="T7" s="25">
        <v>1182.46</v>
      </c>
      <c r="U7" s="25">
        <v>40244</v>
      </c>
      <c r="V7" s="25">
        <v>41.85</v>
      </c>
      <c r="W7" s="25">
        <v>961.62</v>
      </c>
      <c r="X7" s="25">
        <v>132.91999999999999</v>
      </c>
      <c r="Y7" s="25">
        <v>114.74</v>
      </c>
      <c r="Z7" s="25">
        <v>133.5</v>
      </c>
      <c r="AA7" s="25">
        <v>126.56</v>
      </c>
      <c r="AB7" s="25">
        <v>108.72</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685.51</v>
      </c>
      <c r="AU7" s="25">
        <v>390.12</v>
      </c>
      <c r="AV7" s="25">
        <v>1340.12</v>
      </c>
      <c r="AW7" s="25">
        <v>1011.05</v>
      </c>
      <c r="AX7" s="25">
        <v>437.91</v>
      </c>
      <c r="AY7" s="25">
        <v>366.03</v>
      </c>
      <c r="AZ7" s="25">
        <v>365.18</v>
      </c>
      <c r="BA7" s="25">
        <v>327.77</v>
      </c>
      <c r="BB7" s="25">
        <v>338.02</v>
      </c>
      <c r="BC7" s="25">
        <v>345.94</v>
      </c>
      <c r="BD7" s="25">
        <v>252.29</v>
      </c>
      <c r="BE7" s="25">
        <v>45.59</v>
      </c>
      <c r="BF7" s="25">
        <v>39.270000000000003</v>
      </c>
      <c r="BG7" s="25">
        <v>31.89</v>
      </c>
      <c r="BH7" s="25">
        <v>38.520000000000003</v>
      </c>
      <c r="BI7" s="25">
        <v>98.89</v>
      </c>
      <c r="BJ7" s="25">
        <v>370.12</v>
      </c>
      <c r="BK7" s="25">
        <v>371.65</v>
      </c>
      <c r="BL7" s="25">
        <v>397.1</v>
      </c>
      <c r="BM7" s="25">
        <v>379.91</v>
      </c>
      <c r="BN7" s="25">
        <v>386.61</v>
      </c>
      <c r="BO7" s="25">
        <v>268.07</v>
      </c>
      <c r="BP7" s="25">
        <v>137.44999999999999</v>
      </c>
      <c r="BQ7" s="25">
        <v>115.15</v>
      </c>
      <c r="BR7" s="25">
        <v>137.21</v>
      </c>
      <c r="BS7" s="25">
        <v>129.19</v>
      </c>
      <c r="BT7" s="25">
        <v>108.33</v>
      </c>
      <c r="BU7" s="25">
        <v>100.42</v>
      </c>
      <c r="BV7" s="25">
        <v>98.77</v>
      </c>
      <c r="BW7" s="25">
        <v>95.79</v>
      </c>
      <c r="BX7" s="25">
        <v>98.3</v>
      </c>
      <c r="BY7" s="25">
        <v>93.82</v>
      </c>
      <c r="BZ7" s="25">
        <v>97.47</v>
      </c>
      <c r="CA7" s="25">
        <v>132.71</v>
      </c>
      <c r="CB7" s="25">
        <v>159.08000000000001</v>
      </c>
      <c r="CC7" s="25">
        <v>133.11000000000001</v>
      </c>
      <c r="CD7" s="25">
        <v>141.72999999999999</v>
      </c>
      <c r="CE7" s="25">
        <v>169.64</v>
      </c>
      <c r="CF7" s="25">
        <v>171.67</v>
      </c>
      <c r="CG7" s="25">
        <v>173.67</v>
      </c>
      <c r="CH7" s="25">
        <v>171.13</v>
      </c>
      <c r="CI7" s="25">
        <v>173.7</v>
      </c>
      <c r="CJ7" s="25">
        <v>178.94</v>
      </c>
      <c r="CK7" s="25">
        <v>174.75</v>
      </c>
      <c r="CL7" s="25">
        <v>81.650000000000006</v>
      </c>
      <c r="CM7" s="25">
        <v>83.55</v>
      </c>
      <c r="CN7" s="25">
        <v>86.24</v>
      </c>
      <c r="CO7" s="25">
        <v>86.37</v>
      </c>
      <c r="CP7" s="25">
        <v>86.7</v>
      </c>
      <c r="CQ7" s="25">
        <v>59.74</v>
      </c>
      <c r="CR7" s="25">
        <v>59.67</v>
      </c>
      <c r="CS7" s="25">
        <v>60.12</v>
      </c>
      <c r="CT7" s="25">
        <v>60.34</v>
      </c>
      <c r="CU7" s="25">
        <v>59.54</v>
      </c>
      <c r="CV7" s="25">
        <v>59.97</v>
      </c>
      <c r="CW7" s="25">
        <v>92.72</v>
      </c>
      <c r="CX7" s="25">
        <v>89.94</v>
      </c>
      <c r="CY7" s="25">
        <v>89.87</v>
      </c>
      <c r="CZ7" s="25">
        <v>90.81</v>
      </c>
      <c r="DA7" s="25">
        <v>91.05</v>
      </c>
      <c r="DB7" s="25">
        <v>84.8</v>
      </c>
      <c r="DC7" s="25">
        <v>84.6</v>
      </c>
      <c r="DD7" s="25">
        <v>84.24</v>
      </c>
      <c r="DE7" s="25">
        <v>84.19</v>
      </c>
      <c r="DF7" s="25">
        <v>83.93</v>
      </c>
      <c r="DG7" s="25">
        <v>89.76</v>
      </c>
      <c r="DH7" s="25">
        <v>51.55</v>
      </c>
      <c r="DI7" s="25">
        <v>52.46</v>
      </c>
      <c r="DJ7" s="25">
        <v>53.11</v>
      </c>
      <c r="DK7" s="25">
        <v>54.14</v>
      </c>
      <c r="DL7" s="25">
        <v>46.49</v>
      </c>
      <c r="DM7" s="25">
        <v>47.66</v>
      </c>
      <c r="DN7" s="25">
        <v>48.17</v>
      </c>
      <c r="DO7" s="25">
        <v>48.83</v>
      </c>
      <c r="DP7" s="25">
        <v>49.96</v>
      </c>
      <c r="DQ7" s="25">
        <v>50.82</v>
      </c>
      <c r="DR7" s="25">
        <v>51.51</v>
      </c>
      <c r="DS7" s="25">
        <v>34.130000000000003</v>
      </c>
      <c r="DT7" s="25">
        <v>34.71</v>
      </c>
      <c r="DU7" s="25">
        <v>34.700000000000003</v>
      </c>
      <c r="DV7" s="25">
        <v>33.76</v>
      </c>
      <c r="DW7" s="25">
        <v>34.380000000000003</v>
      </c>
      <c r="DX7" s="25">
        <v>15.1</v>
      </c>
      <c r="DY7" s="25">
        <v>17.12</v>
      </c>
      <c r="DZ7" s="25">
        <v>18.18</v>
      </c>
      <c r="EA7" s="25">
        <v>19.32</v>
      </c>
      <c r="EB7" s="25">
        <v>21.16</v>
      </c>
      <c r="EC7" s="25">
        <v>23.75</v>
      </c>
      <c r="ED7" s="25">
        <v>0.98</v>
      </c>
      <c r="EE7" s="25">
        <v>1.36</v>
      </c>
      <c r="EF7" s="25">
        <v>1.29</v>
      </c>
      <c r="EG7" s="25">
        <v>0.82</v>
      </c>
      <c r="EH7" s="25">
        <v>0.15</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上下水道課上水道庶務担当係長　江崎　亮二</cp:lastModifiedBy>
  <dcterms:created xsi:type="dcterms:W3CDTF">2023-12-05T01:00:43Z</dcterms:created>
  <dcterms:modified xsi:type="dcterms:W3CDTF">2024-03-21T11:43:26Z</dcterms:modified>
  <cp:category/>
</cp:coreProperties>
</file>