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mc:AlternateContent xmlns:mc="http://schemas.openxmlformats.org/markup-compatibility/2006">
    <mc:Choice Requires="x15">
      <x15ac:absPath xmlns:x15ac="http://schemas.microsoft.com/office/spreadsheetml/2010/11/ac" url="X:\3060_上下水道課\10_下水庶務係\下水道庶務\I80-12_地方公営企業経営関係書\05_経営比較分析表策定等\R4\HP掲載用\"/>
    </mc:Choice>
  </mc:AlternateContent>
  <xr:revisionPtr revIDLastSave="0" documentId="8_{C02E28D0-028D-47BB-ACFB-9769626A9FE8}" xr6:coauthVersionLast="36" xr6:coauthVersionMax="36" xr10:uidLastSave="{00000000-0000-0000-0000-000000000000}"/>
  <workbookProtection workbookAlgorithmName="SHA-512" workbookHashValue="jc6ZQZPcwhqo32QPuMCWGOpzu1HTcwBhuo/tiUNgQRGvuFZ06C7sDVAPRpr8ONg8WKuMmOd1qoT3lb1V/aSFvA==" workbookSaltValue="wFY7EeeQWfzHstBqiWeIUw=="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P8" i="4"/>
  <c r="I8" i="4"/>
  <c r="B8" i="4"/>
</calcChain>
</file>

<file path=xl/sharedStrings.xml><?xml version="1.0" encoding="utf-8"?>
<sst xmlns="http://schemas.openxmlformats.org/spreadsheetml/2006/main" count="278" uniqueCount="117">
  <si>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</si>
  <si>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</si>
  <si>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</si>
  <si>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</si>
  <si>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</si>
  <si>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</si>
  <si>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</si>
  <si>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</si>
  <si>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</si>
  <si>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</si>
  <si>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</si>
  <si>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</si>
  <si>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</si>
  <si>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</si>
  <si>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</si>
  <si>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</si>
  <si>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</si>
  <si>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</si>
  <si>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</si>
  <si>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</si>
  <si>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</si>
  <si>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</si>
  <si>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</si>
  <si>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</si>
  <si>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</si>
  <si>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</si>
  <si>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</si>
  <si>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</si>
  <si>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</si>
  <si>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</si>
  <si>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</si>
  <si>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</si>
  <si>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</si>
  <si>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</si>
  <si>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</si>
  <si>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</si>
  <si>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</si>
  <si>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</si>
  <si>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</si>
  <si>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</si>
  <si>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</si>
  <si>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</si>
  <si>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</si>
  <si>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</si>
  <si>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</si>
  <si>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</si>
  <si>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</si>
  <si>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</si>
  <si>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</si>
  <si>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</si>
  <si>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</si>
  <si>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</si>
  <si>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</si>
  <si>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</si>
  <si>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</si>
  <si>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</si>
  <si>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</si>
  <si>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</si>
  <si>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</si>
  <si>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</si>
  <si>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</si>
  <si>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</si>
  <si>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</si>
  <si>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</si>
  <si>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</si>
  <si>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</si>
  <si>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</si>
  <si>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</si>
  <si>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</si>
  <si>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</si>
  <si>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</si>
  <si>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</si>
  <si>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</si>
  <si>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</si>
  <si>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</si>
  <si>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</si>
  <si>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</si>
  <si>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</si>
  <si>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</si>
  <si>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</si>
  <si>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</si>
  <si>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</si>
  <si>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</si>
  <si>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</si>
  <si>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</si>
  <si>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</si>
  <si>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</si>
  <si>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</si>
  <si>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</si>
  <si>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</si>
  <si>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</si>
  <si>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</si>
  <si>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</si>
  <si>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</si>
  <si>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</si>
  <si>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</si>
  <si>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筑後市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</si>
  <si>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</si>
  <si>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</si>
  <si>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</si>
  <si>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</si>
  <si>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</si>
  <si>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</si>
  <si>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</si>
  <si>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</si>
  <si>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</si>
  <si>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</si>
  <si>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</si>
  <si>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</si>
  <si>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</si>
  <si>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</si>
  <si>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</si>
  <si>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</si>
  <si>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</si>
  <si>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矢部川流域関連公共下水道事業の構成市であるため、処理場等の施設は保有していません。管渠やマンホールポンプについては、事業開始からまだ日も浅く、法定耐用年数(50年）を経過するものはなく、現段階では深刻な老朽化の状況にはありません。そのため、①有形固定資産減価償却率は6.55％となっています。今後は、将来的な更新費用の増加に備え、維持管理における適正な点検や整備を行いながら、ストックマネジメントの導入により、維持修繕の計画的、効率的な運用に努めていかなければなりません。</t>
    <phoneticPr fontId="4"/>
  </si>
  <si>
    <t>　平成10年に事業着手、平成18年10月から一部供用を開始し順次整備を進めており、平成31年4月に地方公営企業法を適用し公営企業会計となりました。
供用開始して13年が経過し、下水道普及率は38.7％（前年度比1.2ﾎﾟｲﾝﾄ増）と未だ整備途上の段階にあります。このため、下水道への接続件数は徐々に増えつつも、まだ有収水量が少なく、流域下水道によるスケールメリットが発揮されていません。⑤経費回収率は69.93％と低く、⑥汚水処理原価は類似団体よりも68円高い状況です。流域下水道のスケールメリットを発揮させるためには、早期接続を働きかけ⑧水洗化率(74.68%)を上げて有収水量を増加させ、使用料収入を確保する必要があります。また、整備開始当初の大規模事業時の起債の償還が続いており④企業債残高対事業規模比率は類似団体より低いものの749.02％となっています。多額の起債償還により流動負債が膨らみ③流動比率は42.54％で類似団体より低い状況です。起債の償還と併せて利息の支払いも続いており、その財源として一般会計繰入金に頼っている状況で、①経常収支比率が100％を超えて117.95％となっていますが、多額の一般会計繰入金により経常収益が確保されたことによるものと言えます。</t>
    <phoneticPr fontId="4"/>
  </si>
  <si>
    <t>今後も引き続き、建設投資と起債の償還に多額の費用を要することとなるため、世代間負担の平準化に配慮した投資と財源確保の計画的運用が重要となり、全体計画区域を見直すことで将来の投資額抑制に繋げます。整備においては、整備効率の高い地区を検証しながら計画実施していくと同時に、供用開始区域における接続をさらに促進させ、使用料収入及び有収水量の増加を図っていく必要があります。これにより、汚水処理原価の低下、経費削減が見込めます。そのため、地元説明会の開催や戸別訪問、各種イベント等により、下水道事業への理解を住民に広めると共に、補助金や融資制度の周知を行う等早期接続に向けた取り組みを行います。</t>
    <rPh sb="13" eb="15">
      <t>キサイ</t>
    </rPh>
    <rPh sb="70" eb="72">
      <t>ゼンタイ</t>
    </rPh>
    <rPh sb="72" eb="74">
      <t>ケイカク</t>
    </rPh>
    <rPh sb="74" eb="76">
      <t>クイキ</t>
    </rPh>
    <rPh sb="77" eb="79">
      <t>ミナオ</t>
    </rPh>
    <rPh sb="83" eb="85">
      <t>ショウライ</t>
    </rPh>
    <rPh sb="86" eb="88">
      <t>トウシ</t>
    </rPh>
    <rPh sb="88" eb="89">
      <t>ガク</t>
    </rPh>
    <rPh sb="89" eb="91">
      <t>ヨクセイ</t>
    </rPh>
    <rPh sb="92" eb="93">
      <t>ツナ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</si>
</sst>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3A9-414D-A8FA-233CB75974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0.18</c:v>
                </c:pt>
                <c:pt idx="3">
                  <c:v>0.06</c:v>
                </c:pt>
                <c:pt idx="4">
                  <c:v>0.14000000000000001</c:v>
                </c:pt>
              </c:numCache>
            </c:numRef>
          </c:val>
          <c:smooth val="0"/>
          <c:extLst>
            <c:ext xmlns:c16="http://schemas.microsoft.com/office/drawing/2014/chart" uri="{C3380CC4-5D6E-409C-BE32-E72D297353CC}">
              <c16:uniqueId val="{00000001-73A9-414D-A8FA-233CB75974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1C-457A-BE3B-DB2237EA1D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47.28</c:v>
                </c:pt>
                <c:pt idx="3">
                  <c:v>44.83</c:v>
                </c:pt>
                <c:pt idx="4">
                  <c:v>51.42</c:v>
                </c:pt>
              </c:numCache>
            </c:numRef>
          </c:val>
          <c:smooth val="0"/>
          <c:extLst>
            <c:ext xmlns:c16="http://schemas.microsoft.com/office/drawing/2014/chart" uri="{C3380CC4-5D6E-409C-BE32-E72D297353CC}">
              <c16:uniqueId val="{00000001-A21C-457A-BE3B-DB2237EA1D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73.260000000000005</c:v>
                </c:pt>
                <c:pt idx="3">
                  <c:v>74.98</c:v>
                </c:pt>
                <c:pt idx="4">
                  <c:v>74.680000000000007</c:v>
                </c:pt>
              </c:numCache>
            </c:numRef>
          </c:val>
          <c:extLst>
            <c:ext xmlns:c16="http://schemas.microsoft.com/office/drawing/2014/chart" uri="{C3380CC4-5D6E-409C-BE32-E72D297353CC}">
              <c16:uniqueId val="{00000000-11E8-4368-BF4A-1D443B74B07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64.7</c:v>
                </c:pt>
                <c:pt idx="3">
                  <c:v>60.57</c:v>
                </c:pt>
                <c:pt idx="4">
                  <c:v>81.34</c:v>
                </c:pt>
              </c:numCache>
            </c:numRef>
          </c:val>
          <c:smooth val="0"/>
          <c:extLst>
            <c:ext xmlns:c16="http://schemas.microsoft.com/office/drawing/2014/chart" uri="{C3380CC4-5D6E-409C-BE32-E72D297353CC}">
              <c16:uniqueId val="{00000001-11E8-4368-BF4A-1D443B74B07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112.74</c:v>
                </c:pt>
                <c:pt idx="3">
                  <c:v>124.69</c:v>
                </c:pt>
                <c:pt idx="4">
                  <c:v>117.95</c:v>
                </c:pt>
              </c:numCache>
            </c:numRef>
          </c:val>
          <c:extLst>
            <c:ext xmlns:c16="http://schemas.microsoft.com/office/drawing/2014/chart" uri="{C3380CC4-5D6E-409C-BE32-E72D297353CC}">
              <c16:uniqueId val="{00000000-A1D8-41E8-9340-F7ABEB5A3BD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106.07</c:v>
                </c:pt>
                <c:pt idx="3">
                  <c:v>103.94</c:v>
                </c:pt>
                <c:pt idx="4">
                  <c:v>107.08</c:v>
                </c:pt>
              </c:numCache>
            </c:numRef>
          </c:val>
          <c:smooth val="0"/>
          <c:extLst>
            <c:ext xmlns:c16="http://schemas.microsoft.com/office/drawing/2014/chart" uri="{C3380CC4-5D6E-409C-BE32-E72D297353CC}">
              <c16:uniqueId val="{00000001-A1D8-41E8-9340-F7ABEB5A3BD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2.25</c:v>
                </c:pt>
                <c:pt idx="3">
                  <c:v>4.4400000000000004</c:v>
                </c:pt>
                <c:pt idx="4">
                  <c:v>6.55</c:v>
                </c:pt>
              </c:numCache>
            </c:numRef>
          </c:val>
          <c:extLst>
            <c:ext xmlns:c16="http://schemas.microsoft.com/office/drawing/2014/chart" uri="{C3380CC4-5D6E-409C-BE32-E72D297353CC}">
              <c16:uniqueId val="{00000000-56FE-4399-814C-8C307D30BC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6.84</c:v>
                </c:pt>
                <c:pt idx="3">
                  <c:v>7.48</c:v>
                </c:pt>
                <c:pt idx="4">
                  <c:v>14.65</c:v>
                </c:pt>
              </c:numCache>
            </c:numRef>
          </c:val>
          <c:smooth val="0"/>
          <c:extLst>
            <c:ext xmlns:c16="http://schemas.microsoft.com/office/drawing/2014/chart" uri="{C3380CC4-5D6E-409C-BE32-E72D297353CC}">
              <c16:uniqueId val="{00000001-56FE-4399-814C-8C307D30BC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11B-4211-9E04-D62C625E200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0.1</c:v>
                </c:pt>
              </c:numCache>
            </c:numRef>
          </c:val>
          <c:smooth val="0"/>
          <c:extLst>
            <c:ext xmlns:c16="http://schemas.microsoft.com/office/drawing/2014/chart" uri="{C3380CC4-5D6E-409C-BE32-E72D297353CC}">
              <c16:uniqueId val="{00000001-D11B-4211-9E04-D62C625E200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91B-4C4F-B073-270970AB674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60.98</c:v>
                </c:pt>
                <c:pt idx="3">
                  <c:v>43.16</c:v>
                </c:pt>
                <c:pt idx="4">
                  <c:v>45.94</c:v>
                </c:pt>
              </c:numCache>
            </c:numRef>
          </c:val>
          <c:smooth val="0"/>
          <c:extLst>
            <c:ext xmlns:c16="http://schemas.microsoft.com/office/drawing/2014/chart" uri="{C3380CC4-5D6E-409C-BE32-E72D297353CC}">
              <c16:uniqueId val="{00000001-C91B-4C4F-B073-270970AB674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22.18</c:v>
                </c:pt>
                <c:pt idx="3">
                  <c:v>42.68</c:v>
                </c:pt>
                <c:pt idx="4">
                  <c:v>42.54</c:v>
                </c:pt>
              </c:numCache>
            </c:numRef>
          </c:val>
          <c:extLst>
            <c:ext xmlns:c16="http://schemas.microsoft.com/office/drawing/2014/chart" uri="{C3380CC4-5D6E-409C-BE32-E72D297353CC}">
              <c16:uniqueId val="{00000000-F263-425C-AAEC-BEBA4B6232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62.46</c:v>
                </c:pt>
                <c:pt idx="3">
                  <c:v>52.04</c:v>
                </c:pt>
                <c:pt idx="4">
                  <c:v>47.7</c:v>
                </c:pt>
              </c:numCache>
            </c:numRef>
          </c:val>
          <c:smooth val="0"/>
          <c:extLst>
            <c:ext xmlns:c16="http://schemas.microsoft.com/office/drawing/2014/chart" uri="{C3380CC4-5D6E-409C-BE32-E72D297353CC}">
              <c16:uniqueId val="{00000001-F263-425C-AAEC-BEBA4B6232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855.36</c:v>
                </c:pt>
                <c:pt idx="3">
                  <c:v>837.52</c:v>
                </c:pt>
                <c:pt idx="4">
                  <c:v>749.02</c:v>
                </c:pt>
              </c:numCache>
            </c:numRef>
          </c:val>
          <c:extLst>
            <c:ext xmlns:c16="http://schemas.microsoft.com/office/drawing/2014/chart" uri="{C3380CC4-5D6E-409C-BE32-E72D297353CC}">
              <c16:uniqueId val="{00000000-363B-4CD9-91A6-35C102080A1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933.3</c:v>
                </c:pt>
                <c:pt idx="3">
                  <c:v>1575.64</c:v>
                </c:pt>
                <c:pt idx="4">
                  <c:v>1102.01</c:v>
                </c:pt>
              </c:numCache>
            </c:numRef>
          </c:val>
          <c:smooth val="0"/>
          <c:extLst>
            <c:ext xmlns:c16="http://schemas.microsoft.com/office/drawing/2014/chart" uri="{C3380CC4-5D6E-409C-BE32-E72D297353CC}">
              <c16:uniqueId val="{00000001-363B-4CD9-91A6-35C102080A1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58.12</c:v>
                </c:pt>
                <c:pt idx="3">
                  <c:v>65.459999999999994</c:v>
                </c:pt>
                <c:pt idx="4">
                  <c:v>69.930000000000007</c:v>
                </c:pt>
              </c:numCache>
            </c:numRef>
          </c:val>
          <c:extLst>
            <c:ext xmlns:c16="http://schemas.microsoft.com/office/drawing/2014/chart" uri="{C3380CC4-5D6E-409C-BE32-E72D297353CC}">
              <c16:uniqueId val="{00000000-24BE-4DA8-A447-1D69EFB8EAF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77.510000000000005</c:v>
                </c:pt>
                <c:pt idx="3">
                  <c:v>73.209999999999994</c:v>
                </c:pt>
                <c:pt idx="4">
                  <c:v>82.55</c:v>
                </c:pt>
              </c:numCache>
            </c:numRef>
          </c:val>
          <c:smooth val="0"/>
          <c:extLst>
            <c:ext xmlns:c16="http://schemas.microsoft.com/office/drawing/2014/chart" uri="{C3380CC4-5D6E-409C-BE32-E72D297353CC}">
              <c16:uniqueId val="{00000001-24BE-4DA8-A447-1D69EFB8EAF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328.55</c:v>
                </c:pt>
                <c:pt idx="3">
                  <c:v>274.52</c:v>
                </c:pt>
                <c:pt idx="4">
                  <c:v>256.16000000000003</c:v>
                </c:pt>
              </c:numCache>
            </c:numRef>
          </c:val>
          <c:extLst>
            <c:ext xmlns:c16="http://schemas.microsoft.com/office/drawing/2014/chart" uri="{C3380CC4-5D6E-409C-BE32-E72D297353CC}">
              <c16:uniqueId val="{00000000-A3AA-4AF6-9DCF-157EE1BF56E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221.95</c:v>
                </c:pt>
                <c:pt idx="3">
                  <c:v>229.52</c:v>
                </c:pt>
                <c:pt idx="4">
                  <c:v>188.38</c:v>
                </c:pt>
              </c:numCache>
            </c:numRef>
          </c:val>
          <c:smooth val="0"/>
          <c:extLst>
            <c:ext xmlns:c16="http://schemas.microsoft.com/office/drawing/2014/chart" uri="{C3380CC4-5D6E-409C-BE32-E72D297353CC}">
              <c16:uniqueId val="{00000001-A3AA-4AF6-9DCF-157EE1BF56E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福岡県　筑後市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49283</v>
      </c>
      <c r="AM8" s="42"/>
      <c r="AN8" s="42"/>
      <c r="AO8" s="42"/>
      <c r="AP8" s="42"/>
      <c r="AQ8" s="42"/>
      <c r="AR8" s="42"/>
      <c r="AS8" s="42"/>
      <c r="AT8" s="35">
        <f>データ!T6</f>
        <v>41.78</v>
      </c>
      <c r="AU8" s="35"/>
      <c r="AV8" s="35"/>
      <c r="AW8" s="35"/>
      <c r="AX8" s="35"/>
      <c r="AY8" s="35"/>
      <c r="AZ8" s="35"/>
      <c r="BA8" s="35"/>
      <c r="BB8" s="35">
        <f>データ!U6</f>
        <v>1179.58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48.88</v>
      </c>
      <c r="J10" s="35"/>
      <c r="K10" s="35"/>
      <c r="L10" s="35"/>
      <c r="M10" s="35"/>
      <c r="N10" s="35"/>
      <c r="O10" s="35"/>
      <c r="P10" s="35">
        <f>データ!P6</f>
        <v>38.69</v>
      </c>
      <c r="Q10" s="35"/>
      <c r="R10" s="35"/>
      <c r="S10" s="35"/>
      <c r="T10" s="35"/>
      <c r="U10" s="35"/>
      <c r="V10" s="35"/>
      <c r="W10" s="35">
        <f>データ!Q6</f>
        <v>88.07</v>
      </c>
      <c r="X10" s="35"/>
      <c r="Y10" s="35"/>
      <c r="Z10" s="35"/>
      <c r="AA10" s="35"/>
      <c r="AB10" s="35"/>
      <c r="AC10" s="35"/>
      <c r="AD10" s="42">
        <f>データ!R6</f>
        <v>3920</v>
      </c>
      <c r="AE10" s="42"/>
      <c r="AF10" s="42"/>
      <c r="AG10" s="42"/>
      <c r="AH10" s="42"/>
      <c r="AI10" s="42"/>
      <c r="AJ10" s="42"/>
      <c r="AK10" s="2"/>
      <c r="AL10" s="42">
        <f>データ!V6</f>
        <v>19015</v>
      </c>
      <c r="AM10" s="42"/>
      <c r="AN10" s="42"/>
      <c r="AO10" s="42"/>
      <c r="AP10" s="42"/>
      <c r="AQ10" s="42"/>
      <c r="AR10" s="42"/>
      <c r="AS10" s="42"/>
      <c r="AT10" s="35">
        <f>データ!W6</f>
        <v>5.25</v>
      </c>
      <c r="AU10" s="35"/>
      <c r="AV10" s="35"/>
      <c r="AW10" s="35"/>
      <c r="AX10" s="35"/>
      <c r="AY10" s="35"/>
      <c r="AZ10" s="35"/>
      <c r="BA10" s="35"/>
      <c r="BB10" s="35">
        <f>データ!X6</f>
        <v>3621.9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UcbT+aiqDKq4YhtoWI5HF4Rg9+BUa9jSkxxMA+I/FEltOf72IBx5C1JyHkcqnMK9B+xKlNNXJ7wIL/jO88SC3A==" saltValue="5Xyj9gOP+L65S/u99GIsx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402117</v>
      </c>
      <c r="D6" s="19">
        <f t="shared" si="3"/>
        <v>46</v>
      </c>
      <c r="E6" s="19">
        <f t="shared" si="3"/>
        <v>17</v>
      </c>
      <c r="F6" s="19">
        <f t="shared" si="3"/>
        <v>1</v>
      </c>
      <c r="G6" s="19">
        <f t="shared" si="3"/>
        <v>0</v>
      </c>
      <c r="H6" s="19" t="str">
        <f t="shared" si="3"/>
        <v>福岡県　筑後市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48.88</v>
      </c>
      <c r="P6" s="20">
        <f t="shared" si="3"/>
        <v>38.69</v>
      </c>
      <c r="Q6" s="20">
        <f t="shared" si="3"/>
        <v>88.07</v>
      </c>
      <c r="R6" s="20">
        <f t="shared" si="3"/>
        <v>3920</v>
      </c>
      <c r="S6" s="20">
        <f t="shared" si="3"/>
        <v>49283</v>
      </c>
      <c r="T6" s="20">
        <f t="shared" si="3"/>
        <v>41.78</v>
      </c>
      <c r="U6" s="20">
        <f t="shared" si="3"/>
        <v>1179.58</v>
      </c>
      <c r="V6" s="20">
        <f t="shared" si="3"/>
        <v>19015</v>
      </c>
      <c r="W6" s="20">
        <f t="shared" si="3"/>
        <v>5.25</v>
      </c>
      <c r="X6" s="20">
        <f t="shared" si="3"/>
        <v>3621.9</v>
      </c>
      <c r="Y6" s="21" t="str">
        <f>IF(Y7="",NA(),Y7)</f>
        <v>-</v>
      </c>
      <c r="Z6" s="21" t="str">
        <f t="shared" ref="Z6:AH6" si="4">IF(Z7="",NA(),Z7)</f>
        <v>-</v>
      </c>
      <c r="AA6" s="21">
        <f t="shared" si="4"/>
        <v>112.74</v>
      </c>
      <c r="AB6" s="21">
        <f t="shared" si="4"/>
        <v>124.69</v>
      </c>
      <c r="AC6" s="21">
        <f t="shared" si="4"/>
        <v>117.95</v>
      </c>
      <c r="AD6" s="21" t="str">
        <f t="shared" si="4"/>
        <v>-</v>
      </c>
      <c r="AE6" s="21" t="str">
        <f t="shared" si="4"/>
        <v>-</v>
      </c>
      <c r="AF6" s="21">
        <f t="shared" si="4"/>
        <v>106.07</v>
      </c>
      <c r="AG6" s="21">
        <f t="shared" si="4"/>
        <v>103.94</v>
      </c>
      <c r="AH6" s="21">
        <f t="shared" si="4"/>
        <v>107.08</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60.98</v>
      </c>
      <c r="AR6" s="21">
        <f t="shared" si="5"/>
        <v>43.16</v>
      </c>
      <c r="AS6" s="21">
        <f t="shared" si="5"/>
        <v>45.94</v>
      </c>
      <c r="AT6" s="20" t="str">
        <f>IF(AT7="","",IF(AT7="-","【-】","【"&amp;SUBSTITUTE(TEXT(AT7,"#,##0.00"),"-","△")&amp;"】"))</f>
        <v>【3.09】</v>
      </c>
      <c r="AU6" s="21" t="str">
        <f>IF(AU7="",NA(),AU7)</f>
        <v>-</v>
      </c>
      <c r="AV6" s="21" t="str">
        <f t="shared" ref="AV6:BD6" si="6">IF(AV7="",NA(),AV7)</f>
        <v>-</v>
      </c>
      <c r="AW6" s="21">
        <f t="shared" si="6"/>
        <v>22.18</v>
      </c>
      <c r="AX6" s="21">
        <f t="shared" si="6"/>
        <v>42.68</v>
      </c>
      <c r="AY6" s="21">
        <f t="shared" si="6"/>
        <v>42.54</v>
      </c>
      <c r="AZ6" s="21" t="str">
        <f t="shared" si="6"/>
        <v>-</v>
      </c>
      <c r="BA6" s="21" t="str">
        <f t="shared" si="6"/>
        <v>-</v>
      </c>
      <c r="BB6" s="21">
        <f t="shared" si="6"/>
        <v>62.46</v>
      </c>
      <c r="BC6" s="21">
        <f t="shared" si="6"/>
        <v>52.04</v>
      </c>
      <c r="BD6" s="21">
        <f t="shared" si="6"/>
        <v>47.7</v>
      </c>
      <c r="BE6" s="20" t="str">
        <f>IF(BE7="","",IF(BE7="-","【-】","【"&amp;SUBSTITUTE(TEXT(BE7,"#,##0.00"),"-","△")&amp;"】"))</f>
        <v>【71.39】</v>
      </c>
      <c r="BF6" s="21" t="str">
        <f>IF(BF7="",NA(),BF7)</f>
        <v>-</v>
      </c>
      <c r="BG6" s="21" t="str">
        <f t="shared" ref="BG6:BO6" si="7">IF(BG7="",NA(),BG7)</f>
        <v>-</v>
      </c>
      <c r="BH6" s="21">
        <f t="shared" si="7"/>
        <v>855.36</v>
      </c>
      <c r="BI6" s="21">
        <f t="shared" si="7"/>
        <v>837.52</v>
      </c>
      <c r="BJ6" s="21">
        <f t="shared" si="7"/>
        <v>749.02</v>
      </c>
      <c r="BK6" s="21" t="str">
        <f t="shared" si="7"/>
        <v>-</v>
      </c>
      <c r="BL6" s="21" t="str">
        <f t="shared" si="7"/>
        <v>-</v>
      </c>
      <c r="BM6" s="21">
        <f t="shared" si="7"/>
        <v>933.3</v>
      </c>
      <c r="BN6" s="21">
        <f t="shared" si="7"/>
        <v>1575.64</v>
      </c>
      <c r="BO6" s="21">
        <f t="shared" si="7"/>
        <v>1102.01</v>
      </c>
      <c r="BP6" s="20" t="str">
        <f>IF(BP7="","",IF(BP7="-","【-】","【"&amp;SUBSTITUTE(TEXT(BP7,"#,##0.00"),"-","△")&amp;"】"))</f>
        <v>【669.12】</v>
      </c>
      <c r="BQ6" s="21" t="str">
        <f>IF(BQ7="",NA(),BQ7)</f>
        <v>-</v>
      </c>
      <c r="BR6" s="21" t="str">
        <f t="shared" ref="BR6:BZ6" si="8">IF(BR7="",NA(),BR7)</f>
        <v>-</v>
      </c>
      <c r="BS6" s="21">
        <f t="shared" si="8"/>
        <v>58.12</v>
      </c>
      <c r="BT6" s="21">
        <f t="shared" si="8"/>
        <v>65.459999999999994</v>
      </c>
      <c r="BU6" s="21">
        <f t="shared" si="8"/>
        <v>69.930000000000007</v>
      </c>
      <c r="BV6" s="21" t="str">
        <f t="shared" si="8"/>
        <v>-</v>
      </c>
      <c r="BW6" s="21" t="str">
        <f t="shared" si="8"/>
        <v>-</v>
      </c>
      <c r="BX6" s="21">
        <f t="shared" si="8"/>
        <v>77.510000000000005</v>
      </c>
      <c r="BY6" s="21">
        <f t="shared" si="8"/>
        <v>73.209999999999994</v>
      </c>
      <c r="BZ6" s="21">
        <f t="shared" si="8"/>
        <v>82.55</v>
      </c>
      <c r="CA6" s="20" t="str">
        <f>IF(CA7="","",IF(CA7="-","【-】","【"&amp;SUBSTITUTE(TEXT(CA7,"#,##0.00"),"-","△")&amp;"】"))</f>
        <v>【99.73】</v>
      </c>
      <c r="CB6" s="21" t="str">
        <f>IF(CB7="",NA(),CB7)</f>
        <v>-</v>
      </c>
      <c r="CC6" s="21" t="str">
        <f t="shared" ref="CC6:CK6" si="9">IF(CC7="",NA(),CC7)</f>
        <v>-</v>
      </c>
      <c r="CD6" s="21">
        <f t="shared" si="9"/>
        <v>328.55</v>
      </c>
      <c r="CE6" s="21">
        <f t="shared" si="9"/>
        <v>274.52</v>
      </c>
      <c r="CF6" s="21">
        <f t="shared" si="9"/>
        <v>256.16000000000003</v>
      </c>
      <c r="CG6" s="21" t="str">
        <f t="shared" si="9"/>
        <v>-</v>
      </c>
      <c r="CH6" s="21" t="str">
        <f t="shared" si="9"/>
        <v>-</v>
      </c>
      <c r="CI6" s="21">
        <f t="shared" si="9"/>
        <v>221.95</v>
      </c>
      <c r="CJ6" s="21">
        <f t="shared" si="9"/>
        <v>229.52</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47.28</v>
      </c>
      <c r="CU6" s="21">
        <f t="shared" si="10"/>
        <v>44.83</v>
      </c>
      <c r="CV6" s="21">
        <f t="shared" si="10"/>
        <v>51.42</v>
      </c>
      <c r="CW6" s="20" t="str">
        <f>IF(CW7="","",IF(CW7="-","【-】","【"&amp;SUBSTITUTE(TEXT(CW7,"#,##0.00"),"-","△")&amp;"】"))</f>
        <v>【59.99】</v>
      </c>
      <c r="CX6" s="21" t="str">
        <f>IF(CX7="",NA(),CX7)</f>
        <v>-</v>
      </c>
      <c r="CY6" s="21" t="str">
        <f t="shared" ref="CY6:DG6" si="11">IF(CY7="",NA(),CY7)</f>
        <v>-</v>
      </c>
      <c r="CZ6" s="21">
        <f t="shared" si="11"/>
        <v>73.260000000000005</v>
      </c>
      <c r="DA6" s="21">
        <f t="shared" si="11"/>
        <v>74.98</v>
      </c>
      <c r="DB6" s="21">
        <f t="shared" si="11"/>
        <v>74.680000000000007</v>
      </c>
      <c r="DC6" s="21" t="str">
        <f t="shared" si="11"/>
        <v>-</v>
      </c>
      <c r="DD6" s="21" t="str">
        <f t="shared" si="11"/>
        <v>-</v>
      </c>
      <c r="DE6" s="21">
        <f t="shared" si="11"/>
        <v>64.7</v>
      </c>
      <c r="DF6" s="21">
        <f t="shared" si="11"/>
        <v>60.57</v>
      </c>
      <c r="DG6" s="21">
        <f t="shared" si="11"/>
        <v>81.34</v>
      </c>
      <c r="DH6" s="20" t="str">
        <f>IF(DH7="","",IF(DH7="-","【-】","【"&amp;SUBSTITUTE(TEXT(DH7,"#,##0.00"),"-","△")&amp;"】"))</f>
        <v>【95.72】</v>
      </c>
      <c r="DI6" s="21" t="str">
        <f>IF(DI7="",NA(),DI7)</f>
        <v>-</v>
      </c>
      <c r="DJ6" s="21" t="str">
        <f t="shared" ref="DJ6:DR6" si="12">IF(DJ7="",NA(),DJ7)</f>
        <v>-</v>
      </c>
      <c r="DK6" s="21">
        <f t="shared" si="12"/>
        <v>2.25</v>
      </c>
      <c r="DL6" s="21">
        <f t="shared" si="12"/>
        <v>4.4400000000000004</v>
      </c>
      <c r="DM6" s="21">
        <f t="shared" si="12"/>
        <v>6.55</v>
      </c>
      <c r="DN6" s="21" t="str">
        <f t="shared" si="12"/>
        <v>-</v>
      </c>
      <c r="DO6" s="21" t="str">
        <f t="shared" si="12"/>
        <v>-</v>
      </c>
      <c r="DP6" s="21">
        <f t="shared" si="12"/>
        <v>6.84</v>
      </c>
      <c r="DQ6" s="21">
        <f t="shared" si="12"/>
        <v>7.48</v>
      </c>
      <c r="DR6" s="21">
        <f t="shared" si="12"/>
        <v>14.65</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0.1</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0.18</v>
      </c>
      <c r="EM6" s="21">
        <f t="shared" si="14"/>
        <v>0.06</v>
      </c>
      <c r="EN6" s="21">
        <f t="shared" si="14"/>
        <v>0.14000000000000001</v>
      </c>
      <c r="EO6" s="20" t="str">
        <f>IF(EO7="","",IF(EO7="-","【-】","【"&amp;SUBSTITUTE(TEXT(EO7,"#,##0.00"),"-","△")&amp;"】"))</f>
        <v>【0.24】</v>
      </c>
    </row>
    <row r="7" spans="1:148" s="22" customFormat="1" x14ac:dyDescent="0.15">
      <c r="A7" s="14"/>
      <c r="B7" s="23">
        <v>2021</v>
      </c>
      <c r="C7" s="23">
        <v>402117</v>
      </c>
      <c r="D7" s="23">
        <v>46</v>
      </c>
      <c r="E7" s="23">
        <v>17</v>
      </c>
      <c r="F7" s="23">
        <v>1</v>
      </c>
      <c r="G7" s="23">
        <v>0</v>
      </c>
      <c r="H7" s="23" t="s">
        <v>96</v>
      </c>
      <c r="I7" s="23" t="s">
        <v>97</v>
      </c>
      <c r="J7" s="23" t="s">
        <v>98</v>
      </c>
      <c r="K7" s="23" t="s">
        <v>99</v>
      </c>
      <c r="L7" s="23" t="s">
        <v>100</v>
      </c>
      <c r="M7" s="23" t="s">
        <v>101</v>
      </c>
      <c r="N7" s="24" t="s">
        <v>102</v>
      </c>
      <c r="O7" s="24">
        <v>48.88</v>
      </c>
      <c r="P7" s="24">
        <v>38.69</v>
      </c>
      <c r="Q7" s="24">
        <v>88.07</v>
      </c>
      <c r="R7" s="24">
        <v>3920</v>
      </c>
      <c r="S7" s="24">
        <v>49283</v>
      </c>
      <c r="T7" s="24">
        <v>41.78</v>
      </c>
      <c r="U7" s="24">
        <v>1179.58</v>
      </c>
      <c r="V7" s="24">
        <v>19015</v>
      </c>
      <c r="W7" s="24">
        <v>5.25</v>
      </c>
      <c r="X7" s="24">
        <v>3621.9</v>
      </c>
      <c r="Y7" s="24" t="s">
        <v>102</v>
      </c>
      <c r="Z7" s="24" t="s">
        <v>102</v>
      </c>
      <c r="AA7" s="24">
        <v>112.74</v>
      </c>
      <c r="AB7" s="24">
        <v>124.69</v>
      </c>
      <c r="AC7" s="24">
        <v>117.95</v>
      </c>
      <c r="AD7" s="24" t="s">
        <v>102</v>
      </c>
      <c r="AE7" s="24" t="s">
        <v>102</v>
      </c>
      <c r="AF7" s="24">
        <v>106.07</v>
      </c>
      <c r="AG7" s="24">
        <v>103.94</v>
      </c>
      <c r="AH7" s="24">
        <v>107.08</v>
      </c>
      <c r="AI7" s="24">
        <v>107.02</v>
      </c>
      <c r="AJ7" s="24" t="s">
        <v>102</v>
      </c>
      <c r="AK7" s="24" t="s">
        <v>102</v>
      </c>
      <c r="AL7" s="24">
        <v>0</v>
      </c>
      <c r="AM7" s="24">
        <v>0</v>
      </c>
      <c r="AN7" s="24">
        <v>0</v>
      </c>
      <c r="AO7" s="24" t="s">
        <v>102</v>
      </c>
      <c r="AP7" s="24" t="s">
        <v>102</v>
      </c>
      <c r="AQ7" s="24">
        <v>60.98</v>
      </c>
      <c r="AR7" s="24">
        <v>43.16</v>
      </c>
      <c r="AS7" s="24">
        <v>45.94</v>
      </c>
      <c r="AT7" s="24">
        <v>3.09</v>
      </c>
      <c r="AU7" s="24" t="s">
        <v>102</v>
      </c>
      <c r="AV7" s="24" t="s">
        <v>102</v>
      </c>
      <c r="AW7" s="24">
        <v>22.18</v>
      </c>
      <c r="AX7" s="24">
        <v>42.68</v>
      </c>
      <c r="AY7" s="24">
        <v>42.54</v>
      </c>
      <c r="AZ7" s="24" t="s">
        <v>102</v>
      </c>
      <c r="BA7" s="24" t="s">
        <v>102</v>
      </c>
      <c r="BB7" s="24">
        <v>62.46</v>
      </c>
      <c r="BC7" s="24">
        <v>52.04</v>
      </c>
      <c r="BD7" s="24">
        <v>47.7</v>
      </c>
      <c r="BE7" s="24">
        <v>71.39</v>
      </c>
      <c r="BF7" s="24" t="s">
        <v>102</v>
      </c>
      <c r="BG7" s="24" t="s">
        <v>102</v>
      </c>
      <c r="BH7" s="24">
        <v>855.36</v>
      </c>
      <c r="BI7" s="24">
        <v>837.52</v>
      </c>
      <c r="BJ7" s="24">
        <v>749.02</v>
      </c>
      <c r="BK7" s="24" t="s">
        <v>102</v>
      </c>
      <c r="BL7" s="24" t="s">
        <v>102</v>
      </c>
      <c r="BM7" s="24">
        <v>933.3</v>
      </c>
      <c r="BN7" s="24">
        <v>1575.64</v>
      </c>
      <c r="BO7" s="24">
        <v>1102.01</v>
      </c>
      <c r="BP7" s="24">
        <v>669.12</v>
      </c>
      <c r="BQ7" s="24" t="s">
        <v>102</v>
      </c>
      <c r="BR7" s="24" t="s">
        <v>102</v>
      </c>
      <c r="BS7" s="24">
        <v>58.12</v>
      </c>
      <c r="BT7" s="24">
        <v>65.459999999999994</v>
      </c>
      <c r="BU7" s="24">
        <v>69.930000000000007</v>
      </c>
      <c r="BV7" s="24" t="s">
        <v>102</v>
      </c>
      <c r="BW7" s="24" t="s">
        <v>102</v>
      </c>
      <c r="BX7" s="24">
        <v>77.510000000000005</v>
      </c>
      <c r="BY7" s="24">
        <v>73.209999999999994</v>
      </c>
      <c r="BZ7" s="24">
        <v>82.55</v>
      </c>
      <c r="CA7" s="24">
        <v>99.73</v>
      </c>
      <c r="CB7" s="24" t="s">
        <v>102</v>
      </c>
      <c r="CC7" s="24" t="s">
        <v>102</v>
      </c>
      <c r="CD7" s="24">
        <v>328.55</v>
      </c>
      <c r="CE7" s="24">
        <v>274.52</v>
      </c>
      <c r="CF7" s="24">
        <v>256.16000000000003</v>
      </c>
      <c r="CG7" s="24" t="s">
        <v>102</v>
      </c>
      <c r="CH7" s="24" t="s">
        <v>102</v>
      </c>
      <c r="CI7" s="24">
        <v>221.95</v>
      </c>
      <c r="CJ7" s="24">
        <v>229.52</v>
      </c>
      <c r="CK7" s="24">
        <v>188.38</v>
      </c>
      <c r="CL7" s="24">
        <v>134.97999999999999</v>
      </c>
      <c r="CM7" s="24" t="s">
        <v>102</v>
      </c>
      <c r="CN7" s="24" t="s">
        <v>102</v>
      </c>
      <c r="CO7" s="24" t="s">
        <v>102</v>
      </c>
      <c r="CP7" s="24" t="s">
        <v>102</v>
      </c>
      <c r="CQ7" s="24" t="s">
        <v>102</v>
      </c>
      <c r="CR7" s="24" t="s">
        <v>102</v>
      </c>
      <c r="CS7" s="24" t="s">
        <v>102</v>
      </c>
      <c r="CT7" s="24">
        <v>47.28</v>
      </c>
      <c r="CU7" s="24">
        <v>44.83</v>
      </c>
      <c r="CV7" s="24">
        <v>51.42</v>
      </c>
      <c r="CW7" s="24">
        <v>59.99</v>
      </c>
      <c r="CX7" s="24" t="s">
        <v>102</v>
      </c>
      <c r="CY7" s="24" t="s">
        <v>102</v>
      </c>
      <c r="CZ7" s="24">
        <v>73.260000000000005</v>
      </c>
      <c r="DA7" s="24">
        <v>74.98</v>
      </c>
      <c r="DB7" s="24">
        <v>74.680000000000007</v>
      </c>
      <c r="DC7" s="24" t="s">
        <v>102</v>
      </c>
      <c r="DD7" s="24" t="s">
        <v>102</v>
      </c>
      <c r="DE7" s="24">
        <v>64.7</v>
      </c>
      <c r="DF7" s="24">
        <v>60.57</v>
      </c>
      <c r="DG7" s="24">
        <v>81.34</v>
      </c>
      <c r="DH7" s="24">
        <v>95.72</v>
      </c>
      <c r="DI7" s="24" t="s">
        <v>102</v>
      </c>
      <c r="DJ7" s="24" t="s">
        <v>102</v>
      </c>
      <c r="DK7" s="24">
        <v>2.25</v>
      </c>
      <c r="DL7" s="24">
        <v>4.4400000000000004</v>
      </c>
      <c r="DM7" s="24">
        <v>6.55</v>
      </c>
      <c r="DN7" s="24" t="s">
        <v>102</v>
      </c>
      <c r="DO7" s="24" t="s">
        <v>102</v>
      </c>
      <c r="DP7" s="24">
        <v>6.84</v>
      </c>
      <c r="DQ7" s="24">
        <v>7.48</v>
      </c>
      <c r="DR7" s="24">
        <v>14.65</v>
      </c>
      <c r="DS7" s="24">
        <v>38.17</v>
      </c>
      <c r="DT7" s="24" t="s">
        <v>102</v>
      </c>
      <c r="DU7" s="24" t="s">
        <v>102</v>
      </c>
      <c r="DV7" s="24">
        <v>0</v>
      </c>
      <c r="DW7" s="24">
        <v>0</v>
      </c>
      <c r="DX7" s="24">
        <v>0</v>
      </c>
      <c r="DY7" s="24" t="s">
        <v>102</v>
      </c>
      <c r="DZ7" s="24" t="s">
        <v>102</v>
      </c>
      <c r="EA7" s="24">
        <v>0</v>
      </c>
      <c r="EB7" s="24">
        <v>0</v>
      </c>
      <c r="EC7" s="24">
        <v>0.1</v>
      </c>
      <c r="ED7" s="24">
        <v>6.54</v>
      </c>
      <c r="EE7" s="24" t="s">
        <v>102</v>
      </c>
      <c r="EF7" s="24" t="s">
        <v>102</v>
      </c>
      <c r="EG7" s="24">
        <v>0</v>
      </c>
      <c r="EH7" s="24">
        <v>0</v>
      </c>
      <c r="EI7" s="24">
        <v>0</v>
      </c>
      <c r="EJ7" s="24" t="s">
        <v>102</v>
      </c>
      <c r="EK7" s="24" t="s">
        <v>102</v>
      </c>
      <c r="EL7" s="24">
        <v>0.18</v>
      </c>
      <c r="EM7" s="24">
        <v>0.06</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上下水道課下水道庶務担当係長　深町　裕紀</cp:lastModifiedBy>
  <cp:lastPrinted>2023-01-27T04:40:33Z</cp:lastPrinted>
  <dcterms:created xsi:type="dcterms:W3CDTF">2022-12-01T01:23:00Z</dcterms:created>
  <dcterms:modified xsi:type="dcterms:W3CDTF">2023-09-28T06:46:11Z</dcterms:modified>
  <cp:category/>
</cp:coreProperties>
</file>